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Z:\KAB318\МОНИТОРИНГИ\МОНИТОРИНГ ОТКРЫТОСТИ БЮДЖЕТНЫХ ДАННЫХ\МОНИТОРИНГИ по ОТЧЕТУ об исполнении бюджета\Мониторинг открытости по отчету за 2023 год\"/>
    </mc:Choice>
  </mc:AlternateContent>
  <xr:revisionPtr revIDLastSave="0" documentId="13_ncr:1_{159866E0-7A2A-4CEF-BFD9-3C61CAE8FDFA}" xr6:coauthVersionLast="47" xr6:coauthVersionMax="47" xr10:uidLastSave="{00000000-0000-0000-0000-000000000000}"/>
  <bookViews>
    <workbookView xWindow="-120" yWindow="-120" windowWidth="29040" windowHeight="15840" xr2:uid="{00000000-000D-0000-FFFF-FFFF00000000}"/>
  </bookViews>
  <sheets>
    <sheet name="Программы" sheetId="2" r:id="rId1"/>
  </sheets>
  <definedNames>
    <definedName name="_xlnm.Print_Titles" localSheetId="0">Программы!$4:$5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2" l="1"/>
  <c r="G10" i="2"/>
  <c r="G7" i="2" l="1"/>
  <c r="F7" i="2"/>
  <c r="G6" i="2"/>
  <c r="G12" i="2"/>
  <c r="E45" i="2"/>
  <c r="E44" i="2"/>
  <c r="E43" i="2"/>
  <c r="E42" i="2"/>
  <c r="E40" i="2"/>
  <c r="E39" i="2"/>
  <c r="E38" i="2"/>
  <c r="E37" i="2"/>
  <c r="E36" i="2"/>
  <c r="E32" i="2"/>
  <c r="E31" i="2"/>
  <c r="E30" i="2"/>
  <c r="E29" i="2"/>
  <c r="E28" i="2"/>
  <c r="E26" i="2"/>
  <c r="E25" i="2"/>
  <c r="E24" i="2"/>
  <c r="E22" i="2"/>
  <c r="E21" i="2"/>
  <c r="E20" i="2"/>
  <c r="E19" i="2"/>
  <c r="E18" i="2"/>
  <c r="E16" i="2"/>
  <c r="E15" i="2"/>
  <c r="E8" i="2"/>
  <c r="E9" i="2"/>
  <c r="E10" i="2"/>
  <c r="E11" i="2"/>
  <c r="E12" i="2"/>
  <c r="E13" i="2"/>
  <c r="E7" i="2"/>
  <c r="C17" i="2" l="1"/>
  <c r="C23" i="2"/>
  <c r="C27" i="2"/>
  <c r="F18" i="2" l="1"/>
  <c r="F16" i="2"/>
  <c r="D6" i="2" l="1"/>
  <c r="B6" i="2"/>
  <c r="C6" i="2"/>
  <c r="F13" i="2"/>
  <c r="G13" i="2"/>
  <c r="E6" i="2" l="1"/>
  <c r="F39" i="2"/>
  <c r="G11" i="2" l="1"/>
  <c r="G8" i="2"/>
  <c r="G9" i="2"/>
  <c r="G15" i="2"/>
  <c r="G16" i="2"/>
  <c r="G18" i="2"/>
  <c r="G21" i="2"/>
  <c r="G19" i="2"/>
  <c r="G20" i="2"/>
  <c r="G22" i="2"/>
  <c r="G24" i="2"/>
  <c r="G25" i="2"/>
  <c r="G26" i="2"/>
  <c r="G28" i="2"/>
  <c r="G29" i="2"/>
  <c r="G30" i="2"/>
  <c r="G31" i="2"/>
  <c r="G32" i="2"/>
  <c r="G33" i="2"/>
  <c r="G34" i="2"/>
  <c r="G36" i="2"/>
  <c r="G37" i="2"/>
  <c r="G38" i="2"/>
  <c r="G39" i="2"/>
  <c r="G40" i="2"/>
  <c r="G42" i="2"/>
  <c r="G43" i="2"/>
  <c r="G44" i="2"/>
  <c r="G45" i="2"/>
  <c r="F20" i="2"/>
  <c r="F12" i="2" l="1"/>
  <c r="F9" i="2" l="1"/>
  <c r="F6" i="2" l="1"/>
  <c r="F42" i="2"/>
  <c r="C35" i="2"/>
  <c r="B35" i="2"/>
  <c r="F43" i="2" l="1"/>
  <c r="F44" i="2"/>
  <c r="F45" i="2"/>
  <c r="E33" i="2"/>
  <c r="E34" i="2"/>
  <c r="B14" i="2"/>
  <c r="C14" i="2" l="1"/>
  <c r="D14" i="2"/>
  <c r="D17" i="2"/>
  <c r="D23" i="2"/>
  <c r="D27" i="2"/>
  <c r="G17" i="2" l="1"/>
  <c r="G27" i="2"/>
  <c r="E14" i="2"/>
  <c r="G14" i="2"/>
  <c r="G23" i="2"/>
  <c r="F33" i="2"/>
  <c r="I33" i="2" s="1"/>
  <c r="I7" i="2"/>
  <c r="F11" i="2"/>
  <c r="I11" i="2" s="1"/>
  <c r="F8" i="2"/>
  <c r="I8" i="2" s="1"/>
  <c r="I10" i="2"/>
  <c r="F15" i="2"/>
  <c r="I15" i="2" s="1"/>
  <c r="I16" i="2"/>
  <c r="I18" i="2"/>
  <c r="F21" i="2"/>
  <c r="I21" i="2" s="1"/>
  <c r="F19" i="2"/>
  <c r="I19" i="2" s="1"/>
  <c r="I20" i="2"/>
  <c r="F22" i="2"/>
  <c r="F28" i="2"/>
  <c r="I28" i="2" s="1"/>
  <c r="F29" i="2"/>
  <c r="I29" i="2" s="1"/>
  <c r="F30" i="2"/>
  <c r="I30" i="2" s="1"/>
  <c r="F31" i="2"/>
  <c r="I31" i="2" s="1"/>
  <c r="F32" i="2"/>
  <c r="I32" i="2" s="1"/>
  <c r="F36" i="2"/>
  <c r="I36" i="2" s="1"/>
  <c r="F37" i="2"/>
  <c r="I37" i="2" s="1"/>
  <c r="I39" i="2"/>
  <c r="F40" i="2"/>
  <c r="I40" i="2" s="1"/>
  <c r="I42" i="2"/>
  <c r="I43" i="2"/>
  <c r="B23" i="2"/>
  <c r="E23" i="2" s="1"/>
  <c r="C41" i="2"/>
  <c r="C46" i="2" s="1"/>
  <c r="B17" i="2"/>
  <c r="E17" i="2" l="1"/>
  <c r="F38" i="2"/>
  <c r="I38" i="2" s="1"/>
  <c r="F24" i="2"/>
  <c r="F25" i="2"/>
  <c r="I25" i="2" s="1"/>
  <c r="F17" i="2"/>
  <c r="I17" i="2" s="1"/>
  <c r="F26" i="2"/>
  <c r="D41" i="2"/>
  <c r="G41" i="2" s="1"/>
  <c r="B41" i="2"/>
  <c r="E41" i="2" l="1"/>
  <c r="I45" i="2"/>
  <c r="I44" i="2"/>
  <c r="F41" i="2"/>
  <c r="I41" i="2" s="1"/>
  <c r="F23" i="2"/>
  <c r="D35" i="2"/>
  <c r="D46" i="2" s="1"/>
  <c r="G46" i="2" l="1"/>
  <c r="G35" i="2"/>
  <c r="E35" i="2"/>
  <c r="F35" i="2"/>
  <c r="I35" i="2" s="1"/>
  <c r="F34" i="2"/>
  <c r="I34" i="2" s="1"/>
  <c r="B27" i="2"/>
  <c r="B46" i="2" s="1"/>
  <c r="F46" i="2" s="1"/>
  <c r="F27" i="2" l="1"/>
  <c r="I27" i="2" s="1"/>
  <c r="E27" i="2"/>
  <c r="E46" i="2" s="1"/>
  <c r="I6" i="2" l="1"/>
  <c r="F14" i="2"/>
  <c r="I14" i="2" s="1"/>
  <c r="I46" i="2" l="1"/>
</calcChain>
</file>

<file path=xl/sharedStrings.xml><?xml version="1.0" encoding="utf-8"?>
<sst xmlns="http://schemas.openxmlformats.org/spreadsheetml/2006/main" count="78" uniqueCount="78">
  <si>
    <t>Наименование программ</t>
  </si>
  <si>
    <t>Первоначально утвержденный план</t>
  </si>
  <si>
    <t>Отклонение фактического исполнения от первоначального плана</t>
  </si>
  <si>
    <t>Причины отклонений 5 % и более</t>
  </si>
  <si>
    <t>тыс. руб.</t>
  </si>
  <si>
    <t>процент</t>
  </si>
  <si>
    <t xml:space="preserve">Итого </t>
  </si>
  <si>
    <t>тыс.руб.</t>
  </si>
  <si>
    <t>Подпрограмма "Переселение граждан из аварийного жилищного фонда на территории города Благовещенска"</t>
  </si>
  <si>
    <t>Подпрограмма "Обеспечение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</si>
  <si>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Подпрограмма "Улучшение жилищных условий работников муниципальных организаций города Благовещенска"</t>
  </si>
  <si>
    <t>Подпрограмма "Обеспечение реализации муниципальной программы "Обеспечение доступным и комфортным жильём населения города Благовещенска" и прочие расходы"</t>
  </si>
  <si>
    <t>Подпрограмма "Обеспечение жильём молодых семей"</t>
  </si>
  <si>
    <t>Подпрограмма «Улучшение жилищных условий отдельных категорий граждан, проживающих на территории города Благовещенска»</t>
  </si>
  <si>
    <t>2.  Муниципальная программа "Развитие транспортной системы города Благовещенска "</t>
  </si>
  <si>
    <t>Подпрограмма "Осуществление дорожной деятельности в отношении автомобильных дорог общего пользования местного значения"</t>
  </si>
  <si>
    <t>Подпрограмма "Развитие пассажирского транспорта в городе Благовещенске"</t>
  </si>
  <si>
    <t>Подпрограмма "Повышение качества и надежности жилищно-коммунального обслуживания населения, обеспечение доступности коммунальных услуг"</t>
  </si>
  <si>
    <t>Подпрограмма "Благоустройство территории города Благовещенска"</t>
  </si>
  <si>
    <t>Подпрограмма "Энергосбережение и повышение энергетической эффективности в городе Благовещенске"</t>
  </si>
  <si>
    <t>Подпрограмма "Капитальный ремонт жилищного фонда города Благовещенска"</t>
  </si>
  <si>
    <t>Подпрограмма "Обеспечение реализации муниципальной программы "Развитие и модернизация жилищно-коммунального хозяйства, энергосбережение и повышение энергетической эффективности, благоустройство территории города Благовещенска"</t>
  </si>
  <si>
    <t>Подпрограмма "Развитие дошкольного, общего и дополнительного образования детей"</t>
  </si>
  <si>
    <t>Подпрограмма "Развитие системы защиты прав детей"</t>
  </si>
  <si>
    <t>Подпрограмма "Дополнительное образование детей в сфере культуры"</t>
  </si>
  <si>
    <t>Подпрограмма "Народное творчество и культурно-досуговая деятельность"</t>
  </si>
  <si>
    <t>Подпрограмма "Библиотечное обслуживание"</t>
  </si>
  <si>
    <t>Подпрограмма "Обеспечение реализации муниципальной программы "Развитие и сохранение культуры в городе Благовещенске " и прочие расходы в сфере культуры"</t>
  </si>
  <si>
    <t>Подпрограмма "Историко-культурное наследие"</t>
  </si>
  <si>
    <t>6. Муниципальная программа "Развитие физической культуры и спорта в городе Благовещенске"</t>
  </si>
  <si>
    <t>5. Муниципальная программа "Развитие и сохранение культуры в городе Благовещенске"</t>
  </si>
  <si>
    <t>4. Муниципальная программа "Развитие образования города Благовещенска"</t>
  </si>
  <si>
    <t>3.Муниципальная программа "Развитие и модернизация жилищно-коммунального хозяйства, энергосбережение и повышение энергетической эффективности, благоустройства территории города Благовещенска"</t>
  </si>
  <si>
    <t>1. Муниципальная программа "Обеспечение доступным и комфортным жильём населения города Благовещенска"</t>
  </si>
  <si>
    <t>7.Муниципальная программа "Развитие потенциала молодежи города Благовещенска"</t>
  </si>
  <si>
    <t>8. Муниципальная программа "Обеспечение безопасности жизнедеятельности населения и территории города Благовещенска"</t>
  </si>
  <si>
    <t>Подпрограмма "Охрана окружающей среды и обеспечение экологической безопасности населения города Благовещенска"</t>
  </si>
  <si>
    <t>Подпрограмма "Обеспечение безопасности людей на водных объектах, охраны их жизни и здоровья на территории города Благовещенска"</t>
  </si>
  <si>
    <t>Подпрограмма "Профилактика нарушений общественного порядка, терроризма и экстремизма"</t>
  </si>
  <si>
    <t>Подпрограмма "Обеспечение первичных мер пожарной безопасности на территории города Благовещенска"</t>
  </si>
  <si>
    <t>Подпрограмма "Обеспечение реализации муниципальной программы "Обеспечение безопасности жизнедеятельности населения и территории города Благовещенска"</t>
  </si>
  <si>
    <t>9. Муниципальная программа "Развитие малого и среднего предпринимательства и туризма на территории города Благовещенска"</t>
  </si>
  <si>
    <t>Подпрограмма "Развитие туризма в городе Благовещенске"</t>
  </si>
  <si>
    <t>Подпрограмма "Развитие малого и среднего предпринимательства"</t>
  </si>
  <si>
    <t>10. Муниципальная программа "Развитие градостроительной деятельности и управление земельными ресурсами на территории муниципального образования города Благовещенска"</t>
  </si>
  <si>
    <t>11. Муниципальная программа "Формирование современной городской среды на территории города Благовещенска на 2018-2024 годы"</t>
  </si>
  <si>
    <t>Процент исполнения от утвержденного плана с учетом изменений</t>
  </si>
  <si>
    <t>Подпрограмма "Расселение и ликвидация аварийного жилищного фонда на территории города Благовещенска"</t>
  </si>
  <si>
    <t>Подпрограмма "Обеспечение реализации муниципальной программы "Развитие образования города Благовещенска" и прочие мероприятия в области образования"</t>
  </si>
  <si>
    <t>Сведения о фактически произведенных расходах на реализацию муниципальных программ в сравнении с первоначально утвержденными решением о бюджете значениями и с уточненными значениями с учетом внесенных изменений за 2023 год</t>
  </si>
  <si>
    <t>Уточненный план (по состоянию на 31.12.2023)</t>
  </si>
  <si>
    <t>Исполнено за 2023 год</t>
  </si>
  <si>
    <t>В 2023 году была запланирована выдача 136 сертификатов. По состоянию на 31.12.2023 земельным управлением выдан 91 сертификат (из них 67 ИЖС, 24 сады), также повторно выдано 10 сертификатов. В МКУ "БГАЖЦ" поступило 68 заявлений на получение ЕДВ, из них выплачено 66 ЕДВ (ИЖС - 50 шт., сады -16 шт.), отказано -2 . Работа по приему и обработке заявлений от граждан на выплату ЕДВ продолжится в 2024 году.</t>
  </si>
  <si>
    <t>В течении года доведены мбт на обеспечение мероприятий по переселению граждан из аварийного жилья (приобретение квартир, выплату возмещений за изымаемое жилье). Неполное освоение средств обусловлено отсутствием подходящих по площади квартир на рынке жилья, а также отказом граждан от получения возмещений и оспариванием выкупной стоимости в судебном порядке, а такженедостаточным уровнем финансирования мероприятий по сносу аварийных домов.</t>
  </si>
  <si>
    <t xml:space="preserve"> В список получателей сертификатов по городу Благовещенску была включена всего 1 молодой семьи, финансирование уменьшено.</t>
  </si>
  <si>
    <t>Восстановлены сокращенные при планировании городского бюджета расходы на обеспечение текущей деятельности МКУ "БГАЖЦ"(проведение экспертизы, агентское вознаграждение по сбору платы за наем, приобретение антивируса, канцелярии и др.)   В течение года выделены доп. ассигнования  на текущий ремонт освободившихся муниципальных квартир для последующего предоставления гражданам.</t>
  </si>
  <si>
    <t xml:space="preserve">Доведены доп. ассигнования  на приобретение жилья для лиц из категории детей-сирот, а также  на организацию осуществления полномочий </t>
  </si>
  <si>
    <t>Рост отклонения фактического исполнения от первоначального плана вызван:  восстановлением секвестированных расходов,  направленных на осуществление                                                                                                                    государственной регистрации права муниципальной собственности на выявленные бесхозяйные объекты инженерной инфраструктуры</t>
  </si>
  <si>
    <t xml:space="preserve">Рост отклонения фактического исполнения от первоначального плана вызван:                                                                                                                                                              
1) восстановлением секвестированных расходов,  направленных на:                                                                                
- субсидии МКП "ГСТК"  на возмещение затрат, связанных с выполнением заказа  по уборке с территорий общего пользования случайного мусора, а также по установке и содержанию элементов благоустройства на территориях общего пользования муниципального образования города Благовещенска и заказа по содержанию озелененных территорий общего пользования города Благовещенска;                                                                                                                  
-   содержание (техническое обслуживание) и текущий ремонт муниципальных сетей наружного освещения и оборудования, не вошедших в Концессионное соглашение № 1 от 19.04.2021 в отношении объектов наружного освещения, находящихся в собственности города Благовещенска;                                                                                                                                        
- прочие мероприятия по благоустройству;                                                                                                                                     
-  субсидия на финансовое обеспечение (возмещение) затрат концессионера в отношении объектов наружного освещения, находящихся в собственности города Благовещенска;                                                                                                                 
 - обновление зеленой зоны города Благовещенска (за счет восстановительной стоимости зеленых насаждений);                                                                                                                                                                                                     
 2)  дополнительно предусмотренными лимитами, направленными на:                                                                        
- предоставление  субсидии на финансовое обеспечение (возмещение) затрат концессионера в отношении объектов наружного освещения, находящихся в собственности города Благовещенска;                                                                                                                                                                   
- благоустройство объектов за счет средств МО и  по контрактам, не исполненным в прошлые периоды в рамках "Поддержка административного центра Амурской области" ( благоустройство общественной территории и   архитектурно-художественная подсветка 2х МКД);                                                                                                                                                                                    
- благоустройство торговых зон города Благовещенска                                                                                                                                                                              
 3)  доведением межбюджетных трансфертов в рамках реализации "Поддержка административного центра Амурской области" (ремонт фасадов,ремонт цоколей, архитектурно-художественная подсветка адм.зданий и МКД).                                                                                                                                                                                                                                                                                                     </t>
  </si>
  <si>
    <t>Выделены дополнительные ассигнования Решением Думы на восстановление секвестра +85,4 тыс. руб.                                                                                                                                                                                                 Выделены дополнительные ассигнования на ремонт кровли Триумфальной Арки</t>
  </si>
  <si>
    <t xml:space="preserve">Уменьшение ассигнований на реконструкцию  МБУДО "ДХШ им.П.С.Евстафьева" (рассторгнуто соглашение), а также на оснащение МБУДО "ДШИ с. Белогорье".         </t>
  </si>
  <si>
    <t>Выделены дополнительные ассигнования на восстановление секвестра,ремонт МБ "Солнечная" ремонт МБ "Дом Семьи" +397,8, ремонт подвального помещения МБ "Центральная", подсветку муниципальных библиотек "Солнечная", "Дом Семьи", "Диалог"; создание МБ "Солнечная" в рамках НП "Культура"</t>
  </si>
  <si>
    <t xml:space="preserve"> Выделены дополнительные ассигнования на восстановление секвестра,                                                                                                                                                                                          на капитальный ремонт ДК "Садовое" в рамках НП "Культура", на   устройство спортивнй площадки с.Садовая в рамках инициативного бюджетирования, на техприсоединение к сетям х/водоснабжение ДК с.Садовое, включая авторский и строительный контроль , на зимние виды спорта</t>
  </si>
  <si>
    <t xml:space="preserve">Выделены дополнительные ассигнования на восстановление секвестра,                                                                                                                                         на видеонаблюдение в Первомайском парке </t>
  </si>
  <si>
    <t xml:space="preserve">Выделены доп.ассигнования на приобретение 7 уличных цилиндрических IP-камер видеонаблюдения  ,на 1 комплекс звукового информирования населения , на обслуживание камер единой системы видеонаблюдения правоохранительного сегмента АПК "Безопасный город" </t>
  </si>
  <si>
    <t xml:space="preserve">Выделены доп.ассигнования на:
- изготовление листовок и информационных щитов и знаков "Купаться запрещено", 
- приобретение информационных щитов и знаков "Купаться запрещено", 
- приобретения эхолоат для обследования дна </t>
  </si>
  <si>
    <t xml:space="preserve">Восстановление секвестированных расходов:    
 - на компенсацию  выпадающих доходов по тарифам, не обеспечивающим экономически обоснованные  затраты;                                                                                                                                                                                   
 - на возмещение затрат, не обеспеченных утвержденным экономически обоснованным тарифом, связанных с осуществлением перевозок пассажиров по нерентабельным муниципальным автобусным  маршрутам регулярных перевозок в городском сообщении, включая садовые маршруты;                                                                                                                                                          
 - на реализацию мероприятий по приобретению подвижного состава пассажирского транспорта общего пользования, источником финансового обеспечения которых являются специальные казначейские кредиты (приобретение автобусов),
- на обслуживание фукционирования системы автоматической фото и видеофиксации нарушений ПДД </t>
  </si>
  <si>
    <t>1) Восстановлением секвестированных расходов,  направленных на субсидии казенным предприятиям на возмещение затрат, связанных с выполнением заказа :
- по содержанию и ремонту улично-дорожной сети;                                                                                                                                  
- по содержанию и обслуживанию средств регулирования дорожного движения;                                                                
2) дополнительно предусмотренными лимитами, направленными на:                                                                                              
 - разработку, актуализацию проектов и схем организации дорожного движения на участках улично-дорожной сети города Благовещенска, разработку рабочей документации на ремонт улично-дорожной сети города Благовещенска;                                                                                                                                                      
- осуществление строительного контроля в рамках осуществления муниципальными образованиями дорожной деятельности в отношении автомобильных дорог местного значения и сооружений на них ;                                                                                                                                         
 - реализацию мероприятий в транспортной сфере, одобренных Президиумом (штабом) Правительственной комиссии по региональному развитию в Российской Федерации" (осуществление реконструкции автомобильной дороги по ул. Горького от ул. Первомайская до ул. Лазо г. Благовещенск, Амурская область);                                                                                                                       
 - приобретение специализированной техники для содержания улично-дорожной сети города Благовещенска</t>
  </si>
  <si>
    <t>Рост отклонения фактического исполнения от первоначального плана вызван:  восстановлением секвестированных расходов,  направленных на:                                                                                                                  
- капитальный ремонт жилищного фонда г. Благовещенска (обследование тех.состояния конструктивных элементов 39 МКД);                                                                                                                                                                    
- уплата взносов на капитальный ремонт общего имущества в многоквартирных домах, жилые и нежилые помещения в которых находятся в муниципальной собственности</t>
  </si>
  <si>
    <t xml:space="preserve">Восстановление секвестированных расходов,  направленных на  выделение субсидии юридическим лицам:                                                                                                                                
- предоставляющим населению жилищные услуги по тарифам, не обеспечивающим возмещение затрат (неблагоустроенный жилищный фонд и общежития);.                                                                                     
-   предоставляющим населению услуги в отделениях бань;                                                                                                 
Доведением межбюджетных трансфертов по следующим мероприятиям:                                                                                        
- "Расходы,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                                                                                                                   
- "Финансовое обеспечение государственных полномочий Амурской области по компенсации организациям, осуществляющим горячее водоснабжение, холодное  водоснабжение и (или) водоотведение, выпадающих доходов возникающих при применении льготных тарифов";                                                                                                                                                 
-  "Реализация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(за исключением реализации проекта "1000 дворов")", (финансовое обеспечение на проведение обследования конструкций зданий, сооружений и инженерных сетей объекта незавершенного строительства "Реконструкция водозабора Северного жилого района, г.Благовещенск, Амурская область" с целью определения возможности их использования при дальнейшем строительстве 2-й очереди водозабора "Северный";                                                                                                  
3)  дополнительно предусмотренными лимитами, необходимыми для  реализации следующих мероприятий:                                                                                                                                
 -  "Тепловая сеть от котельной 800 квартала (вдоль ул.50 лет Октября от ул.Зеленая до ул.Шафира)" (инженерные изыскания и проектирование тепловой сети с целью дальнейшего строительства тепловых сетей к строящимся объектам капитального строительства в 800 квартале и подключения их к теплоснабжению от строящейся газовой котельной);                                                                                                                          
 - "Текущий ремонт наружных сетей водоснабжения, водоотведения и теплоснабжения на территории города Благовещенска";                                                                                                                                                                                                                                                                                                                                                                                                                                                                                                                                                                                      </t>
  </si>
  <si>
    <t>Выделены доп.ассигнования на мероприятия в пожароопасный период</t>
  </si>
  <si>
    <t>Увеличение мбт на строительство объекта «Большой городской центр «Трибуна Холл» г. Благовещенск, Амурская область»</t>
  </si>
  <si>
    <t>Восстановление секвестированных расходов. Изменение размера нормативных затрат.</t>
  </si>
  <si>
    <t>Увеличение муниципального задания. Доведение финансирования до объема нормативных затрат</t>
  </si>
  <si>
    <t>Доведение бюджетных ассигнований из областного бюджета на проведение комплексных кадастровых работ;
увеличение расходов на организацию выполнения кадастровых работ и государственного кадастрового учета в отношении земельных участков для муниципальных нужд;
восстановление секвестированных расходов МУ "ГУКС"</t>
  </si>
  <si>
    <t>Доведение бюджетных ассигнований из областного бюджета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(в части реализации проекта «1000 дворов»)</t>
  </si>
  <si>
    <t>Увеличение бюджетных ассигнований на мероприятий при осуществлении деятельности по обращению с животными без владельцев, берегоукрепление набережной р. Амур, ликвидацию мест несанкционированного размещения отходов на территории города</t>
  </si>
  <si>
    <r>
      <t xml:space="preserve">Отклонение обусловлено предоставлением из областного бюджета более чем в 2 раза большей по размеру субсидии на поддержку и развитие субъектов малого и среднего предпринимательства, включая крестьянские (фермерские) хозяйства </t>
    </r>
    <r>
      <rPr>
        <b/>
        <sz val="10"/>
        <color theme="1"/>
        <rFont val="Times New Roman"/>
        <family val="1"/>
        <charset val="204"/>
      </rPr>
      <t xml:space="preserve">по </t>
    </r>
    <r>
      <rPr>
        <b/>
        <i/>
        <sz val="10"/>
        <color theme="1"/>
        <rFont val="Times New Roman"/>
        <family val="1"/>
        <charset val="204"/>
      </rPr>
      <t>3 направлениям</t>
    </r>
    <r>
      <rPr>
        <sz val="10"/>
        <color theme="1"/>
        <rFont val="Times New Roman"/>
        <family val="1"/>
        <charset val="204"/>
      </rPr>
      <t xml:space="preserve"> - на возмещение части затрат на приобретение, ремонт помещений и приобретение строительных материалов, уплаты первого взноса (аванса) при заключении договоров финансовой аренды (лизинга) оборудования,  по возмещению части затрат, связанных с приобретением оборудования в целях создания, и (или) развития, и (или) модернизации производства товаров (работ, услуг). Кроме этого, дополнительно за счет средств ГБ  была предоставлена поддержка  индивидуальному предпринимателю, призванному на военную службу по мобилизации, имеющим трех и более детей, на возмещение части затрат на приобретение и (или) устройство нестационарных торговых объектов, внешний облик которых приведен к единому стилю в соответствии с утвержденным органом местного самоуправления ипредусмотрены расходы на  организацию и проведение мероприятия в целях поддержки социального предпринимательства. Также отклонение обусловлено увеличением  в течении года в 4,8 раз финансирования за счет средств ГБ по мероприятию "Организационная, информационная, консультационная поддержка, поддержка в области повышения инвестиционной активности в сфере малого и среднего предпринимательства"для участия в прошедшем 26-28 мая на территории ОКЦ Экспофоруме (совместно с г. Хэйхе ( КНР)) и 32-й Харбинской Ярмарке (г. Харбин, КНР).</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</si>
</sst>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_-* #,##0.0_р_._-;\-* #,##0.0_р_._-;_-* &quot;-&quot;??_р_._-;_-@_-"/>
    <numFmt numFmtId="166" formatCode="_-* #,##0.0_р_._-;\-* #,##0.0_р_._-;_-* &quot;-&quot;?_р_._-;_-@_-"/>
    <numFmt numFmtId="167" formatCode="#,##0.0"/>
    <numFmt numFmtId="168" formatCode="0.0"/>
    <numFmt numFmtId="169" formatCode="_-* #,##0.0\ _₽_-;\-* #,##0.0\ _₽_-;_-* &quot;-&quot;?\ _₽_-;_-@_-"/>
  </numFmts>
  <fonts count="24" x14ac:knownFonts="1">
    <font>
      <sz val="12"/>
      <color theme="1"/>
      <name val="Times New Roman"/>
      <family val="2"/>
      <charset val="204"/>
    </font>
    <font>
      <sz val="11"/>
      <color theme="1"/>
      <name val="Calibri"/>
      <family val="2"/>
      <charset val="204"/>
      <scheme val="minor"/>
    </font>
    <font>
      <sz val="10"/>
      <name val="Arial"/>
      <family val="2"/>
      <charset val="204"/>
    </font>
    <font>
      <sz val="12"/>
      <color theme="1"/>
      <name val="Times New Roman"/>
      <family val="1"/>
      <charset val="204"/>
    </font>
    <font>
      <sz val="12"/>
      <name val="Times New Roman"/>
      <family val="1"/>
      <charset val="204"/>
    </font>
    <font>
      <b/>
      <sz val="12"/>
      <color theme="1"/>
      <name val="Times New Roman"/>
      <family val="1"/>
      <charset val="204"/>
    </font>
    <font>
      <sz val="12"/>
      <color theme="1"/>
      <name val="Times New Roman"/>
      <family val="2"/>
      <charset val="204"/>
    </font>
    <font>
      <sz val="14"/>
      <color theme="1"/>
      <name val="Times New Roman"/>
      <family val="1"/>
      <charset val="204"/>
    </font>
    <font>
      <b/>
      <sz val="16"/>
      <color theme="1"/>
      <name val="Times New Roman"/>
      <family val="1"/>
      <charset val="204"/>
    </font>
    <font>
      <b/>
      <sz val="12"/>
      <name val="Times New Roman"/>
      <family val="1"/>
      <charset val="204"/>
    </font>
    <font>
      <sz val="10"/>
      <color theme="1"/>
      <name val="Times New Roman"/>
      <family val="1"/>
      <charset val="204"/>
    </font>
    <font>
      <sz val="10"/>
      <color rgb="FF000000"/>
      <name val="Times New Roman"/>
      <family val="1"/>
      <charset val="204"/>
    </font>
    <font>
      <sz val="10"/>
      <name val="Times New Roman"/>
      <family val="1"/>
      <charset val="204"/>
    </font>
    <font>
      <b/>
      <sz val="10"/>
      <color theme="1"/>
      <name val="Times New Roman"/>
      <family val="1"/>
      <charset val="204"/>
    </font>
    <font>
      <b/>
      <sz val="10"/>
      <color rgb="FF000000"/>
      <name val="Times New Roman"/>
      <family val="1"/>
      <charset val="204"/>
    </font>
    <font>
      <sz val="11"/>
      <color theme="1"/>
      <name val="Times New Roman"/>
      <family val="2"/>
      <charset val="204"/>
    </font>
    <font>
      <sz val="10"/>
      <name val="Arial Cyr"/>
      <charset val="204"/>
    </font>
    <font>
      <sz val="11"/>
      <color rgb="FF000000"/>
      <name val="Times New Roman"/>
      <family val="1"/>
      <charset val="204"/>
    </font>
    <font>
      <sz val="12"/>
      <color rgb="FF000000"/>
      <name val="Times New Roman"/>
      <family val="1"/>
      <charset val="204"/>
    </font>
    <font>
      <sz val="11"/>
      <color theme="1"/>
      <name val="Times New Roman"/>
      <family val="1"/>
      <charset val="204"/>
    </font>
    <font>
      <sz val="11"/>
      <name val="Times New Roman"/>
      <family val="1"/>
      <charset val="204"/>
    </font>
    <font>
      <sz val="10"/>
      <color theme="1"/>
      <name val="Times New Roman"/>
      <family val="2"/>
      <charset val="204"/>
    </font>
    <font>
      <sz val="9"/>
      <name val="Times New Roman"/>
      <family val="1"/>
    </font>
    <font>
      <b/>
      <i/>
      <sz val="10"/>
      <color theme="1"/>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2">
    <xf numFmtId="0" fontId="0" fillId="0" borderId="0"/>
    <xf numFmtId="0" fontId="2" fillId="0" borderId="0"/>
    <xf numFmtId="164" fontId="6" fillId="0" borderId="0" applyFont="0" applyFill="0" applyBorder="0" applyAlignment="0" applyProtection="0"/>
    <xf numFmtId="0" fontId="1" fillId="0" borderId="0"/>
    <xf numFmtId="0" fontId="15" fillId="0" borderId="0"/>
    <xf numFmtId="0" fontId="16" fillId="0" borderId="0"/>
    <xf numFmtId="0" fontId="6" fillId="0" borderId="0"/>
    <xf numFmtId="0" fontId="16" fillId="0" borderId="0"/>
    <xf numFmtId="0" fontId="6" fillId="0" borderId="0"/>
    <xf numFmtId="0" fontId="16" fillId="0" borderId="0"/>
    <xf numFmtId="164" fontId="16" fillId="0" borderId="0" applyFont="0" applyFill="0" applyBorder="0" applyAlignment="0" applyProtection="0"/>
    <xf numFmtId="0" fontId="1" fillId="0" borderId="0"/>
  </cellStyleXfs>
  <cellXfs count="72">
    <xf numFmtId="0" fontId="0" fillId="0" borderId="0" xfId="0"/>
    <xf numFmtId="0" fontId="3" fillId="0" borderId="0" xfId="0" applyFont="1"/>
    <xf numFmtId="0" fontId="5" fillId="0" borderId="0" xfId="0" applyFont="1"/>
    <xf numFmtId="0" fontId="5" fillId="0" borderId="0" xfId="0" applyFont="1" applyAlignment="1">
      <alignment vertical="center" wrapText="1"/>
    </xf>
    <xf numFmtId="0" fontId="3" fillId="0" borderId="0" xfId="0" applyFont="1" applyBorder="1"/>
    <xf numFmtId="0" fontId="3" fillId="0" borderId="0" xfId="0" applyFont="1" applyBorder="1" applyAlignment="1">
      <alignment horizontal="center" vertical="center" wrapText="1"/>
    </xf>
    <xf numFmtId="164" fontId="3" fillId="0" borderId="0" xfId="2" applyFont="1" applyBorder="1" applyAlignment="1">
      <alignment horizontal="center" vertical="center" wrapText="1"/>
    </xf>
    <xf numFmtId="164" fontId="3" fillId="0" borderId="0" xfId="2" applyFont="1" applyFill="1" applyBorder="1" applyAlignment="1">
      <alignment horizontal="center" vertical="center" wrapText="1"/>
    </xf>
    <xf numFmtId="0" fontId="3" fillId="0" borderId="0" xfId="0" applyFont="1" applyBorder="1" applyAlignment="1">
      <alignment wrapText="1"/>
    </xf>
    <xf numFmtId="164" fontId="5" fillId="0" borderId="0" xfId="2" applyFont="1" applyBorder="1" applyAlignment="1">
      <alignment horizontal="center" vertical="center" wrapText="1"/>
    </xf>
    <xf numFmtId="164" fontId="5" fillId="0" borderId="0" xfId="2"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5" fillId="0" borderId="1" xfId="0" applyFont="1" applyBorder="1" applyAlignment="1">
      <alignment wrapText="1"/>
    </xf>
    <xf numFmtId="166" fontId="5" fillId="0" borderId="1" xfId="0" applyNumberFormat="1" applyFont="1" applyBorder="1" applyAlignment="1">
      <alignment wrapText="1"/>
    </xf>
    <xf numFmtId="0" fontId="5" fillId="0" borderId="1" xfId="0" applyFont="1" applyBorder="1" applyAlignment="1">
      <alignment vertical="center" wrapText="1"/>
    </xf>
    <xf numFmtId="165" fontId="5" fillId="0" borderId="1" xfId="0" applyNumberFormat="1" applyFont="1" applyBorder="1" applyAlignment="1">
      <alignment vertical="center" wrapText="1"/>
    </xf>
    <xf numFmtId="165" fontId="3" fillId="0" borderId="1" xfId="0" applyNumberFormat="1" applyFont="1" applyBorder="1" applyAlignment="1">
      <alignment vertical="center" wrapText="1"/>
    </xf>
    <xf numFmtId="165" fontId="3" fillId="0" borderId="1" xfId="2" applyNumberFormat="1" applyFont="1" applyBorder="1" applyAlignment="1">
      <alignment vertical="center" wrapText="1"/>
    </xf>
    <xf numFmtId="165" fontId="5" fillId="0" borderId="1" xfId="2" applyNumberFormat="1" applyFont="1" applyBorder="1" applyAlignment="1">
      <alignment vertical="center" wrapText="1"/>
    </xf>
    <xf numFmtId="167" fontId="4" fillId="0" borderId="1" xfId="0" applyNumberFormat="1" applyFont="1" applyFill="1" applyBorder="1" applyAlignment="1">
      <alignment vertical="center"/>
    </xf>
    <xf numFmtId="167" fontId="12" fillId="0" borderId="2" xfId="0" applyNumberFormat="1" applyFont="1" applyFill="1" applyBorder="1" applyAlignment="1">
      <alignment horizontal="left" vertical="center" wrapText="1"/>
    </xf>
    <xf numFmtId="165" fontId="3" fillId="2" borderId="1" xfId="0" applyNumberFormat="1" applyFont="1" applyFill="1" applyBorder="1" applyAlignment="1">
      <alignment vertical="center" wrapText="1"/>
    </xf>
    <xf numFmtId="165" fontId="5" fillId="2" borderId="1" xfId="0" applyNumberFormat="1" applyFont="1" applyFill="1" applyBorder="1" applyAlignment="1">
      <alignment vertical="center" wrapText="1"/>
    </xf>
    <xf numFmtId="168" fontId="5" fillId="2" borderId="1" xfId="0" applyNumberFormat="1" applyFont="1" applyFill="1" applyBorder="1" applyAlignment="1">
      <alignment vertical="center" wrapText="1"/>
    </xf>
    <xf numFmtId="165" fontId="3" fillId="2" borderId="1" xfId="2" applyNumberFormat="1" applyFont="1" applyFill="1" applyBorder="1" applyAlignment="1">
      <alignment vertical="center" wrapText="1"/>
    </xf>
    <xf numFmtId="167" fontId="10" fillId="0" borderId="1" xfId="0" applyNumberFormat="1" applyFont="1" applyBorder="1" applyAlignment="1">
      <alignment horizontal="center" vertical="center" wrapText="1"/>
    </xf>
    <xf numFmtId="169" fontId="3" fillId="0" borderId="0" xfId="0" applyNumberFormat="1" applyFont="1"/>
    <xf numFmtId="167" fontId="20" fillId="0" borderId="2" xfId="0" applyNumberFormat="1" applyFont="1" applyFill="1" applyBorder="1" applyAlignment="1">
      <alignment horizontal="left" vertical="center" wrapText="1"/>
    </xf>
    <xf numFmtId="165" fontId="5" fillId="0" borderId="1" xfId="0" applyNumberFormat="1" applyFont="1" applyFill="1" applyBorder="1" applyAlignment="1">
      <alignment vertical="center" wrapText="1"/>
    </xf>
    <xf numFmtId="165" fontId="9" fillId="0" borderId="1" xfId="0" applyNumberFormat="1" applyFont="1" applyFill="1" applyBorder="1" applyAlignment="1">
      <alignment vertical="center" wrapText="1"/>
    </xf>
    <xf numFmtId="165" fontId="9" fillId="0" borderId="1" xfId="2" applyNumberFormat="1" applyFont="1" applyFill="1" applyBorder="1" applyAlignment="1">
      <alignment vertical="center" wrapText="1"/>
    </xf>
    <xf numFmtId="165" fontId="5" fillId="0" borderId="1" xfId="2" applyNumberFormat="1" applyFont="1" applyFill="1" applyBorder="1" applyAlignment="1">
      <alignment vertical="center" wrapText="1"/>
    </xf>
    <xf numFmtId="167" fontId="0" fillId="0" borderId="1" xfId="0" applyNumberFormat="1" applyFill="1" applyBorder="1" applyAlignment="1">
      <alignment vertical="center"/>
    </xf>
    <xf numFmtId="165" fontId="12" fillId="2" borderId="1" xfId="0" applyNumberFormat="1" applyFont="1" applyFill="1" applyBorder="1" applyAlignment="1">
      <alignment vertical="center" wrapText="1"/>
    </xf>
    <xf numFmtId="165" fontId="4" fillId="0" borderId="1" xfId="0" applyNumberFormat="1" applyFont="1" applyBorder="1" applyAlignment="1">
      <alignment vertical="center" wrapText="1"/>
    </xf>
    <xf numFmtId="165" fontId="4" fillId="2" borderId="1" xfId="0" applyNumberFormat="1" applyFont="1" applyFill="1" applyBorder="1" applyAlignment="1">
      <alignment vertical="center" wrapText="1"/>
    </xf>
    <xf numFmtId="167" fontId="12" fillId="0" borderId="1" xfId="0" applyNumberFormat="1" applyFont="1" applyBorder="1" applyAlignment="1">
      <alignment horizontal="center" vertical="center" wrapText="1"/>
    </xf>
    <xf numFmtId="0" fontId="0" fillId="0" borderId="0" xfId="0" applyFill="1" applyAlignment="1">
      <alignment horizontal="right"/>
    </xf>
    <xf numFmtId="0" fontId="7" fillId="0" borderId="0" xfId="0" applyFont="1" applyFill="1" applyAlignment="1">
      <alignment horizontal="right"/>
    </xf>
    <xf numFmtId="0" fontId="13" fillId="0" borderId="1" xfId="0" applyFont="1" applyFill="1" applyBorder="1" applyAlignment="1">
      <alignment horizontal="center" vertical="center" wrapText="1"/>
    </xf>
    <xf numFmtId="0" fontId="0" fillId="0" borderId="1" xfId="0" applyFill="1" applyBorder="1" applyAlignment="1">
      <alignment vertical="top" wrapText="1"/>
    </xf>
    <xf numFmtId="0" fontId="3"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9" fillId="0" borderId="1" xfId="0" applyFont="1" applyFill="1" applyBorder="1" applyAlignment="1">
      <alignment vertical="top" wrapText="1"/>
    </xf>
    <xf numFmtId="0" fontId="17" fillId="0" borderId="1" xfId="0" applyFont="1" applyFill="1" applyBorder="1" applyAlignment="1">
      <alignment horizontal="left" vertical="center" wrapText="1"/>
    </xf>
    <xf numFmtId="0" fontId="18" fillId="0" borderId="1" xfId="0" applyFont="1" applyFill="1" applyBorder="1" applyAlignment="1">
      <alignment horizontal="left" vertical="center" wrapText="1"/>
    </xf>
    <xf numFmtId="0" fontId="14" fillId="0" borderId="1" xfId="0" applyFont="1" applyFill="1" applyBorder="1" applyAlignment="1">
      <alignment horizontal="center" vertical="center" wrapText="1"/>
    </xf>
    <xf numFmtId="0" fontId="17" fillId="0" borderId="3" xfId="0" applyFont="1" applyFill="1" applyBorder="1" applyAlignment="1">
      <alignment horizontal="left" vertical="center" wrapText="1"/>
    </xf>
    <xf numFmtId="0" fontId="11" fillId="0" borderId="1" xfId="0" applyFont="1" applyFill="1" applyBorder="1" applyAlignment="1">
      <alignment horizontal="center" vertical="center" wrapText="1"/>
    </xf>
    <xf numFmtId="0" fontId="10" fillId="0" borderId="1" xfId="0" applyFont="1" applyFill="1" applyBorder="1" applyAlignment="1">
      <alignment wrapText="1"/>
    </xf>
    <xf numFmtId="0" fontId="10" fillId="0" borderId="0" xfId="0" applyFont="1" applyFill="1" applyBorder="1" applyAlignment="1">
      <alignment wrapText="1"/>
    </xf>
    <xf numFmtId="0" fontId="10" fillId="0" borderId="0" xfId="0" applyFont="1" applyFill="1"/>
    <xf numFmtId="0" fontId="3" fillId="0" borderId="0" xfId="0" applyFont="1" applyFill="1"/>
    <xf numFmtId="0" fontId="0" fillId="0" borderId="0" xfId="0" applyFill="1"/>
    <xf numFmtId="165" fontId="3" fillId="0" borderId="1" xfId="2" applyNumberFormat="1" applyFont="1" applyFill="1" applyBorder="1" applyAlignment="1">
      <alignment vertical="center" wrapText="1"/>
    </xf>
    <xf numFmtId="0" fontId="19" fillId="0" borderId="1" xfId="0" applyFont="1" applyFill="1" applyBorder="1" applyAlignment="1">
      <alignment wrapText="1"/>
    </xf>
    <xf numFmtId="0" fontId="21" fillId="0" borderId="1" xfId="0" applyFont="1" applyBorder="1" applyAlignment="1">
      <alignment horizontal="left" vertical="center" wrapText="1"/>
    </xf>
    <xf numFmtId="0" fontId="21" fillId="0" borderId="1" xfId="0" applyFont="1" applyBorder="1" applyAlignment="1">
      <alignment wrapText="1"/>
    </xf>
    <xf numFmtId="0" fontId="7" fillId="0" borderId="1" xfId="0" applyFont="1" applyBorder="1" applyAlignment="1">
      <alignment horizontal="center" vertical="center" wrapText="1"/>
    </xf>
    <xf numFmtId="0" fontId="3"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20" fillId="0" borderId="1" xfId="0" applyNumberFormat="1" applyFont="1" applyFill="1" applyBorder="1" applyAlignment="1">
      <alignment horizontal="left" vertical="center" wrapText="1"/>
    </xf>
    <xf numFmtId="0" fontId="15" fillId="0" borderId="1" xfId="0" applyFont="1" applyFill="1" applyBorder="1" applyAlignment="1">
      <alignment vertical="top" wrapText="1"/>
    </xf>
    <xf numFmtId="165" fontId="3" fillId="0" borderId="1" xfId="0" applyNumberFormat="1" applyFont="1" applyFill="1" applyBorder="1" applyAlignment="1">
      <alignment vertical="center" wrapText="1"/>
    </xf>
    <xf numFmtId="0" fontId="10" fillId="0" borderId="1" xfId="0" applyFont="1" applyBorder="1" applyAlignment="1">
      <alignment vertical="top" wrapText="1"/>
    </xf>
    <xf numFmtId="0" fontId="11" fillId="0" borderId="1" xfId="0" applyFont="1" applyFill="1" applyBorder="1" applyAlignment="1">
      <alignment horizontal="left" vertical="top" wrapText="1"/>
    </xf>
    <xf numFmtId="167" fontId="12" fillId="0" borderId="1" xfId="0" applyNumberFormat="1" applyFont="1" applyFill="1" applyBorder="1" applyAlignment="1">
      <alignment horizontal="left" vertical="center" wrapText="1"/>
    </xf>
    <xf numFmtId="0" fontId="8" fillId="0" borderId="0" xfId="0" applyFont="1" applyAlignment="1">
      <alignment horizontal="center" vertical="center" wrapText="1"/>
    </xf>
    <xf numFmtId="0" fontId="22" fillId="0" borderId="1" xfId="0" applyFont="1" applyFill="1" applyBorder="1" applyAlignment="1">
      <alignment horizontal="center" vertical="center" wrapText="1"/>
    </xf>
    <xf numFmtId="0" fontId="10" fillId="0" borderId="1" xfId="0" applyFont="1" applyFill="1" applyBorder="1" applyAlignment="1">
      <alignment vertical="top" wrapText="1"/>
    </xf>
  </cellXfs>
  <cellStyles count="12">
    <cellStyle name="Обычный" xfId="0" builtinId="0"/>
    <cellStyle name="Обычный 2" xfId="1" xr:uid="{00000000-0005-0000-0000-000001000000}"/>
    <cellStyle name="Обычный 2 2" xfId="9" xr:uid="{00000000-0005-0000-0000-000002000000}"/>
    <cellStyle name="Обычный 3" xfId="5" xr:uid="{00000000-0005-0000-0000-000003000000}"/>
    <cellStyle name="Обычный 3 2" xfId="7" xr:uid="{00000000-0005-0000-0000-000004000000}"/>
    <cellStyle name="Обычный 4" xfId="3" xr:uid="{00000000-0005-0000-0000-000005000000}"/>
    <cellStyle name="Обычный 4 2" xfId="11" xr:uid="{00000000-0005-0000-0000-000006000000}"/>
    <cellStyle name="Обычный 5" xfId="8" xr:uid="{00000000-0005-0000-0000-000007000000}"/>
    <cellStyle name="Обычный 6" xfId="6" xr:uid="{00000000-0005-0000-0000-000008000000}"/>
    <cellStyle name="Обычный 7" xfId="4" xr:uid="{00000000-0005-0000-0000-000009000000}"/>
    <cellStyle name="Финансовый" xfId="2" builtinId="3"/>
    <cellStyle name="Финансовый 2" xfId="10" xr:uid="{00000000-0005-0000-0000-00000B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44"/>
  <sheetViews>
    <sheetView tabSelected="1" zoomScale="80" zoomScaleNormal="80" workbookViewId="0">
      <selection activeCell="O43" sqref="O43"/>
    </sheetView>
  </sheetViews>
  <sheetFormatPr defaultRowHeight="15.75" x14ac:dyDescent="0.25"/>
  <cols>
    <col min="1" max="1" width="45.125" customWidth="1"/>
    <col min="2" max="2" width="14.75" customWidth="1"/>
    <col min="3" max="3" width="14.125" customWidth="1"/>
    <col min="4" max="4" width="14.25" customWidth="1"/>
    <col min="5" max="5" width="13.875" customWidth="1"/>
    <col min="6" max="7" width="10.75" customWidth="1"/>
    <col min="8" max="8" width="57.875" style="54" customWidth="1"/>
    <col min="9" max="9" width="14.25" hidden="1" customWidth="1"/>
    <col min="10" max="10" width="13.25" customWidth="1"/>
    <col min="11" max="11" width="14.5" customWidth="1"/>
    <col min="12" max="12" width="15.375" customWidth="1"/>
    <col min="13" max="13" width="15.5" customWidth="1"/>
  </cols>
  <sheetData>
    <row r="1" spans="1:14" x14ac:dyDescent="0.25">
      <c r="H1" s="38"/>
    </row>
    <row r="2" spans="1:14" ht="46.5" customHeight="1" x14ac:dyDescent="0.25">
      <c r="A2" s="69" t="s">
        <v>49</v>
      </c>
      <c r="B2" s="69"/>
      <c r="C2" s="69"/>
      <c r="D2" s="69"/>
      <c r="E2" s="69"/>
      <c r="F2" s="69"/>
      <c r="G2" s="69"/>
      <c r="H2" s="69"/>
      <c r="I2" s="3"/>
      <c r="J2" s="3"/>
      <c r="K2" s="3"/>
      <c r="L2" s="3"/>
      <c r="M2" s="1"/>
      <c r="N2" s="1"/>
    </row>
    <row r="3" spans="1:14" ht="18.75" x14ac:dyDescent="0.3">
      <c r="A3" s="1"/>
      <c r="B3" s="1"/>
      <c r="C3" s="1"/>
      <c r="D3" s="1"/>
      <c r="E3" s="1"/>
      <c r="F3" s="1"/>
      <c r="G3" s="1"/>
      <c r="H3" s="39" t="s">
        <v>7</v>
      </c>
      <c r="I3" s="1"/>
      <c r="J3" s="1"/>
      <c r="K3" s="1"/>
      <c r="L3" s="1"/>
      <c r="M3" s="1"/>
      <c r="N3" s="1"/>
    </row>
    <row r="4" spans="1:14" ht="57" customHeight="1" x14ac:dyDescent="0.25">
      <c r="A4" s="59" t="s">
        <v>0</v>
      </c>
      <c r="B4" s="60" t="s">
        <v>1</v>
      </c>
      <c r="C4" s="60" t="s">
        <v>50</v>
      </c>
      <c r="D4" s="60" t="s">
        <v>51</v>
      </c>
      <c r="E4" s="60" t="s">
        <v>2</v>
      </c>
      <c r="F4" s="60"/>
      <c r="G4" s="70" t="s">
        <v>46</v>
      </c>
      <c r="H4" s="61" t="s">
        <v>3</v>
      </c>
      <c r="I4" s="4"/>
      <c r="J4" s="4"/>
      <c r="K4" s="4"/>
      <c r="L4" s="4"/>
      <c r="M4" s="4"/>
      <c r="N4" s="1"/>
    </row>
    <row r="5" spans="1:14" ht="33.75" customHeight="1" x14ac:dyDescent="0.25">
      <c r="A5" s="59"/>
      <c r="B5" s="60"/>
      <c r="C5" s="60"/>
      <c r="D5" s="60"/>
      <c r="E5" s="11" t="s">
        <v>4</v>
      </c>
      <c r="F5" s="11" t="s">
        <v>5</v>
      </c>
      <c r="G5" s="70"/>
      <c r="H5" s="61"/>
      <c r="I5" s="5"/>
      <c r="J5" s="5"/>
      <c r="K5" s="5"/>
      <c r="L5" s="5"/>
      <c r="M5" s="5"/>
      <c r="N5" s="1"/>
    </row>
    <row r="6" spans="1:14" ht="47.25" x14ac:dyDescent="0.25">
      <c r="A6" s="15" t="s">
        <v>33</v>
      </c>
      <c r="B6" s="29">
        <f>SUM(B7:B13)</f>
        <v>180798.80000000002</v>
      </c>
      <c r="C6" s="29">
        <f>SUM(C7:C13)</f>
        <v>581428.69999999995</v>
      </c>
      <c r="D6" s="29">
        <f>SUM(D7:D13)</f>
        <v>447752.82377000002</v>
      </c>
      <c r="E6" s="16">
        <f>D6-B6</f>
        <v>266954.02376999997</v>
      </c>
      <c r="F6" s="16">
        <f>D6/B6*100</f>
        <v>247.6525418144368</v>
      </c>
      <c r="G6" s="16">
        <f>D6/C6%</f>
        <v>77.009068140255209</v>
      </c>
      <c r="H6" s="40"/>
      <c r="I6" s="6">
        <f>100-F6</f>
        <v>-147.6525418144368</v>
      </c>
      <c r="J6" s="6"/>
      <c r="K6" s="6"/>
      <c r="L6" s="6"/>
      <c r="M6" s="6"/>
      <c r="N6" s="1"/>
    </row>
    <row r="7" spans="1:14" ht="120" x14ac:dyDescent="0.25">
      <c r="A7" s="12" t="s">
        <v>8</v>
      </c>
      <c r="B7" s="18">
        <v>7104.2</v>
      </c>
      <c r="C7" s="33">
        <v>354447.3</v>
      </c>
      <c r="D7" s="33">
        <v>248436.42977000002</v>
      </c>
      <c r="E7" s="18">
        <f>D7-B7</f>
        <v>241332.22977000001</v>
      </c>
      <c r="F7" s="34">
        <f>D7/B7*100</f>
        <v>3497.0359754792944</v>
      </c>
      <c r="G7" s="34">
        <f>D7/C7%</f>
        <v>70.09121800899598</v>
      </c>
      <c r="H7" s="63" t="s">
        <v>53</v>
      </c>
      <c r="I7" s="6">
        <f t="shared" ref="I7:I46" si="0">100-F7</f>
        <v>-3397.0359754792944</v>
      </c>
      <c r="J7" s="6"/>
      <c r="K7" s="6"/>
      <c r="L7" s="6"/>
      <c r="M7" s="6"/>
      <c r="N7" s="1"/>
    </row>
    <row r="8" spans="1:14" ht="47.25" x14ac:dyDescent="0.25">
      <c r="A8" s="12" t="s">
        <v>10</v>
      </c>
      <c r="B8" s="18">
        <v>979.3</v>
      </c>
      <c r="C8" s="33">
        <v>983.3</v>
      </c>
      <c r="D8" s="33">
        <v>983.2</v>
      </c>
      <c r="E8" s="18">
        <f t="shared" ref="E8:E32" si="1">D8-B8</f>
        <v>3.9000000000000909</v>
      </c>
      <c r="F8" s="36">
        <f>D8/B8*100</f>
        <v>100.39824364341878</v>
      </c>
      <c r="G8" s="22">
        <f>D8/C8%</f>
        <v>99.989830163734368</v>
      </c>
      <c r="H8" s="41"/>
      <c r="I8" s="6">
        <f>100-F8</f>
        <v>-0.39824364341878038</v>
      </c>
      <c r="J8" s="6"/>
      <c r="K8" s="6"/>
      <c r="L8" s="6"/>
      <c r="M8" s="6"/>
      <c r="N8" s="1"/>
    </row>
    <row r="9" spans="1:14" ht="31.5" x14ac:dyDescent="0.25">
      <c r="A9" s="12" t="s">
        <v>12</v>
      </c>
      <c r="B9" s="25">
        <v>24288.2</v>
      </c>
      <c r="C9" s="33">
        <v>2919.3</v>
      </c>
      <c r="D9" s="33">
        <v>2919.2939999999999</v>
      </c>
      <c r="E9" s="18">
        <f t="shared" si="1"/>
        <v>-21368.906000000003</v>
      </c>
      <c r="F9" s="36">
        <f>D9/B9*100</f>
        <v>12.01939213280523</v>
      </c>
      <c r="G9" s="36">
        <f>D9/C9%</f>
        <v>99.999794471277355</v>
      </c>
      <c r="H9" s="64" t="s">
        <v>54</v>
      </c>
      <c r="I9" s="6"/>
      <c r="J9" s="6"/>
      <c r="K9" s="6"/>
      <c r="L9" s="6"/>
      <c r="M9" s="6"/>
      <c r="N9" s="1"/>
    </row>
    <row r="10" spans="1:14" ht="105" x14ac:dyDescent="0.25">
      <c r="A10" s="12" t="s">
        <v>11</v>
      </c>
      <c r="B10" s="25">
        <v>84863.2</v>
      </c>
      <c r="C10" s="33">
        <v>95486.3</v>
      </c>
      <c r="D10" s="33">
        <v>95333.4</v>
      </c>
      <c r="E10" s="18">
        <f t="shared" si="1"/>
        <v>10470.199999999997</v>
      </c>
      <c r="F10" s="36">
        <f>D10/B10*100</f>
        <v>112.33773885500429</v>
      </c>
      <c r="G10" s="36">
        <f>D10/C10%</f>
        <v>99.839872316761657</v>
      </c>
      <c r="H10" s="64" t="s">
        <v>55</v>
      </c>
      <c r="I10" s="6">
        <f>100-F10</f>
        <v>-12.337738855004289</v>
      </c>
      <c r="J10" s="6"/>
      <c r="K10" s="6"/>
      <c r="L10" s="6"/>
      <c r="M10" s="6"/>
      <c r="N10" s="1"/>
    </row>
    <row r="11" spans="1:14" ht="78.75" x14ac:dyDescent="0.25">
      <c r="A11" s="12" t="s">
        <v>9</v>
      </c>
      <c r="B11" s="18">
        <v>36068.300000000003</v>
      </c>
      <c r="C11" s="33">
        <v>57611.9</v>
      </c>
      <c r="D11" s="33">
        <v>57205.7</v>
      </c>
      <c r="E11" s="18">
        <f t="shared" si="1"/>
        <v>21137.399999999994</v>
      </c>
      <c r="F11" s="35">
        <f t="shared" ref="F11:F46" si="2">D11/B11*100</f>
        <v>158.60381553885264</v>
      </c>
      <c r="G11" s="17">
        <f t="shared" ref="G11:G46" si="3">D11/C11%</f>
        <v>99.294937330655642</v>
      </c>
      <c r="H11" s="64" t="s">
        <v>56</v>
      </c>
      <c r="I11" s="6">
        <f t="shared" si="0"/>
        <v>-58.603815538852643</v>
      </c>
      <c r="J11" s="6"/>
      <c r="K11" s="6"/>
      <c r="L11" s="6"/>
      <c r="M11" s="6"/>
      <c r="N11" s="1"/>
    </row>
    <row r="12" spans="1:14" ht="105" x14ac:dyDescent="0.25">
      <c r="A12" s="12" t="s">
        <v>13</v>
      </c>
      <c r="B12" s="25">
        <v>27495.599999999999</v>
      </c>
      <c r="C12" s="33">
        <v>50800</v>
      </c>
      <c r="D12" s="33">
        <v>23975.5</v>
      </c>
      <c r="E12" s="18">
        <f t="shared" si="1"/>
        <v>-3520.0999999999985</v>
      </c>
      <c r="F12" s="37">
        <f>IFERROR(D12/B12*100,0)</f>
        <v>87.1975879777128</v>
      </c>
      <c r="G12" s="37">
        <f>D12/C12%</f>
        <v>47.195866141732282</v>
      </c>
      <c r="H12" s="56" t="s">
        <v>52</v>
      </c>
      <c r="I12" s="6"/>
      <c r="J12" s="6"/>
      <c r="K12" s="6"/>
      <c r="L12" s="6"/>
      <c r="M12" s="6"/>
      <c r="N12" s="1"/>
    </row>
    <row r="13" spans="1:14" ht="47.25" x14ac:dyDescent="0.25">
      <c r="A13" s="12" t="s">
        <v>47</v>
      </c>
      <c r="B13" s="25">
        <v>0</v>
      </c>
      <c r="C13" s="33">
        <v>19180.599999999999</v>
      </c>
      <c r="D13" s="33">
        <v>18899.3</v>
      </c>
      <c r="E13" s="18">
        <f t="shared" si="1"/>
        <v>18899.3</v>
      </c>
      <c r="F13" s="26">
        <f>IFERROR(D13/B13*100,0)</f>
        <v>0</v>
      </c>
      <c r="G13" s="26">
        <f t="shared" si="3"/>
        <v>98.533413970365899</v>
      </c>
      <c r="H13" s="42"/>
      <c r="I13" s="6"/>
      <c r="J13" s="6"/>
      <c r="K13" s="6"/>
      <c r="L13" s="6"/>
      <c r="M13" s="6"/>
      <c r="N13" s="1"/>
    </row>
    <row r="14" spans="1:14" ht="47.25" x14ac:dyDescent="0.25">
      <c r="A14" s="15" t="s">
        <v>14</v>
      </c>
      <c r="B14" s="16">
        <f>SUM(B15:B16)</f>
        <v>1143826.4999999998</v>
      </c>
      <c r="C14" s="30">
        <f>SUM(C15:C16)</f>
        <v>1916830.7999999998</v>
      </c>
      <c r="D14" s="30">
        <f>SUM(D15:D16)</f>
        <v>1475693.6</v>
      </c>
      <c r="E14" s="16">
        <f t="shared" ref="E14:E45" si="4">D14-B14</f>
        <v>331867.10000000033</v>
      </c>
      <c r="F14" s="16">
        <f t="shared" si="2"/>
        <v>129.01376213962524</v>
      </c>
      <c r="G14" s="16">
        <f t="shared" si="3"/>
        <v>76.986116875834853</v>
      </c>
      <c r="H14" s="43"/>
      <c r="I14" s="6">
        <f t="shared" si="0"/>
        <v>-29.013762139625243</v>
      </c>
      <c r="J14" s="6"/>
      <c r="K14" s="6"/>
      <c r="L14" s="6"/>
      <c r="M14" s="6"/>
      <c r="N14" s="1"/>
    </row>
    <row r="15" spans="1:14" ht="295.5" customHeight="1" x14ac:dyDescent="0.25">
      <c r="A15" s="12" t="s">
        <v>15</v>
      </c>
      <c r="B15" s="20">
        <v>1002710.7999999998</v>
      </c>
      <c r="C15" s="33">
        <v>1557154.2</v>
      </c>
      <c r="D15" s="33">
        <v>1130478.3</v>
      </c>
      <c r="E15" s="18">
        <f t="shared" si="1"/>
        <v>127767.50000000023</v>
      </c>
      <c r="F15" s="36">
        <f t="shared" si="2"/>
        <v>112.74220842141128</v>
      </c>
      <c r="G15" s="36">
        <f t="shared" si="3"/>
        <v>72.598995012825327</v>
      </c>
      <c r="H15" s="57" t="s">
        <v>67</v>
      </c>
      <c r="I15" s="6">
        <f t="shared" si="0"/>
        <v>-12.742208421411277</v>
      </c>
      <c r="J15" s="6"/>
      <c r="K15" s="6"/>
      <c r="L15" s="6"/>
      <c r="M15" s="6"/>
      <c r="N15" s="1"/>
    </row>
    <row r="16" spans="1:14" ht="219" customHeight="1" x14ac:dyDescent="0.25">
      <c r="A16" s="12" t="s">
        <v>16</v>
      </c>
      <c r="B16" s="18">
        <v>141115.70000000001</v>
      </c>
      <c r="C16" s="33">
        <v>359676.6</v>
      </c>
      <c r="D16" s="33">
        <v>345215.3</v>
      </c>
      <c r="E16" s="18">
        <f t="shared" si="1"/>
        <v>204099.59999999998</v>
      </c>
      <c r="F16" s="36">
        <f>D16/B16*100</f>
        <v>244.63280839764815</v>
      </c>
      <c r="G16" s="22">
        <f t="shared" si="3"/>
        <v>95.979360347601158</v>
      </c>
      <c r="H16" s="57" t="s">
        <v>66</v>
      </c>
      <c r="I16" s="6">
        <f t="shared" si="0"/>
        <v>-144.63280839764815</v>
      </c>
      <c r="J16" s="6"/>
      <c r="K16" s="6"/>
      <c r="L16" s="6"/>
      <c r="M16" s="6"/>
      <c r="N16" s="1"/>
    </row>
    <row r="17" spans="1:14" ht="94.5" x14ac:dyDescent="0.25">
      <c r="A17" s="15" t="s">
        <v>32</v>
      </c>
      <c r="B17" s="19">
        <f>B21+B19+B18+B20+B22</f>
        <v>3989771.5999999992</v>
      </c>
      <c r="C17" s="31">
        <f>C21+C19+C18+C20+C22</f>
        <v>5645175.9999999991</v>
      </c>
      <c r="D17" s="31">
        <f>D21+D19+D18+D20+D22</f>
        <v>5461039.5000000009</v>
      </c>
      <c r="E17" s="19">
        <f t="shared" si="4"/>
        <v>1471267.9000000018</v>
      </c>
      <c r="F17" s="16">
        <f t="shared" si="2"/>
        <v>136.87599310196109</v>
      </c>
      <c r="G17" s="16">
        <f t="shared" si="3"/>
        <v>96.738161927989523</v>
      </c>
      <c r="H17" s="40"/>
      <c r="I17" s="6">
        <f t="shared" si="0"/>
        <v>-36.875993101961086</v>
      </c>
      <c r="J17" s="6"/>
      <c r="K17" s="6"/>
      <c r="L17" s="6"/>
      <c r="M17" s="6"/>
      <c r="N17" s="1"/>
    </row>
    <row r="18" spans="1:14" ht="409.5" x14ac:dyDescent="0.25">
      <c r="A18" s="12" t="s">
        <v>17</v>
      </c>
      <c r="B18" s="20">
        <v>3738016.2999999993</v>
      </c>
      <c r="C18" s="18">
        <v>5030430.3</v>
      </c>
      <c r="D18" s="18">
        <v>4863772.4000000004</v>
      </c>
      <c r="E18" s="18">
        <f t="shared" si="1"/>
        <v>1125756.100000001</v>
      </c>
      <c r="F18" s="22">
        <f>D18/B18*100</f>
        <v>130.11640425431</v>
      </c>
      <c r="G18" s="22">
        <f t="shared" si="3"/>
        <v>96.687005085827352</v>
      </c>
      <c r="H18" s="62" t="s">
        <v>69</v>
      </c>
      <c r="I18" s="6">
        <f t="shared" si="0"/>
        <v>-30.116404254309998</v>
      </c>
      <c r="J18" s="6"/>
      <c r="K18" s="6"/>
      <c r="L18" s="6"/>
      <c r="M18" s="6"/>
      <c r="N18" s="1"/>
    </row>
    <row r="19" spans="1:14" ht="87" customHeight="1" x14ac:dyDescent="0.25">
      <c r="A19" s="12" t="s">
        <v>19</v>
      </c>
      <c r="B19" s="20">
        <v>157.6</v>
      </c>
      <c r="C19" s="18">
        <v>312</v>
      </c>
      <c r="D19" s="18">
        <v>312</v>
      </c>
      <c r="E19" s="18">
        <f t="shared" si="1"/>
        <v>154.4</v>
      </c>
      <c r="F19" s="22">
        <f>D19/B19*100</f>
        <v>197.96954314720813</v>
      </c>
      <c r="G19" s="22">
        <f>D19/C19%</f>
        <v>100</v>
      </c>
      <c r="H19" s="45" t="s">
        <v>57</v>
      </c>
      <c r="I19" s="6">
        <f>100-F19</f>
        <v>-97.969543147208128</v>
      </c>
      <c r="J19" s="7"/>
      <c r="K19" s="6"/>
      <c r="L19" s="6"/>
      <c r="M19" s="6"/>
      <c r="N19" s="1"/>
    </row>
    <row r="20" spans="1:14" ht="129.75" customHeight="1" x14ac:dyDescent="0.25">
      <c r="A20" s="12" t="s">
        <v>20</v>
      </c>
      <c r="B20" s="20">
        <v>6905.9</v>
      </c>
      <c r="C20" s="55">
        <v>15885.3</v>
      </c>
      <c r="D20" s="55">
        <v>14669.7</v>
      </c>
      <c r="E20" s="18">
        <f t="shared" si="1"/>
        <v>7763.8000000000011</v>
      </c>
      <c r="F20" s="22">
        <f>D20/B20*100</f>
        <v>212.42271101521891</v>
      </c>
      <c r="G20" s="36">
        <f>D20/C20%</f>
        <v>92.347642159732601</v>
      </c>
      <c r="H20" s="62" t="s">
        <v>68</v>
      </c>
      <c r="I20" s="6">
        <f>100-F20</f>
        <v>-112.42271101521891</v>
      </c>
      <c r="J20" s="7"/>
      <c r="K20" s="6"/>
      <c r="L20" s="6"/>
      <c r="M20" s="6"/>
      <c r="N20" s="1"/>
    </row>
    <row r="21" spans="1:14" ht="383.25" x14ac:dyDescent="0.25">
      <c r="A21" s="12" t="s">
        <v>18</v>
      </c>
      <c r="B21" s="20">
        <v>173648.69999999998</v>
      </c>
      <c r="C21" s="18">
        <v>524637.30000000005</v>
      </c>
      <c r="D21" s="18">
        <v>508764.5</v>
      </c>
      <c r="E21" s="18">
        <f t="shared" si="1"/>
        <v>335115.80000000005</v>
      </c>
      <c r="F21" s="22">
        <f t="shared" si="2"/>
        <v>292.98491724959649</v>
      </c>
      <c r="G21" s="36">
        <f t="shared" si="3"/>
        <v>96.974519348891121</v>
      </c>
      <c r="H21" s="58" t="s">
        <v>58</v>
      </c>
      <c r="I21" s="6">
        <f t="shared" si="0"/>
        <v>-192.98491724959649</v>
      </c>
      <c r="J21" s="7"/>
      <c r="K21" s="6"/>
      <c r="L21" s="6"/>
      <c r="M21" s="6"/>
      <c r="N21" s="1"/>
    </row>
    <row r="22" spans="1:14" ht="94.5" x14ac:dyDescent="0.25">
      <c r="A22" s="12" t="s">
        <v>21</v>
      </c>
      <c r="B22" s="20">
        <v>71043.100000000006</v>
      </c>
      <c r="C22" s="18">
        <v>73911.100000000006</v>
      </c>
      <c r="D22" s="18">
        <v>73520.899999999994</v>
      </c>
      <c r="E22" s="18">
        <f t="shared" si="1"/>
        <v>2477.7999999999884</v>
      </c>
      <c r="F22" s="22">
        <f t="shared" si="2"/>
        <v>103.48774194819764</v>
      </c>
      <c r="G22" s="22">
        <f t="shared" si="3"/>
        <v>99.472068471447429</v>
      </c>
      <c r="H22" s="46"/>
      <c r="I22" s="6"/>
      <c r="J22" s="7"/>
      <c r="K22" s="6"/>
      <c r="L22" s="6"/>
      <c r="M22" s="6"/>
      <c r="N22" s="1"/>
    </row>
    <row r="23" spans="1:14" s="2" customFormat="1" ht="31.5" x14ac:dyDescent="0.25">
      <c r="A23" s="15" t="s">
        <v>31</v>
      </c>
      <c r="B23" s="16">
        <f>B24+B25+B26</f>
        <v>4490622.7000000011</v>
      </c>
      <c r="C23" s="29">
        <f>C24+C25+C26</f>
        <v>4704319.5</v>
      </c>
      <c r="D23" s="29">
        <f>D24+D25+D26</f>
        <v>4701563.5</v>
      </c>
      <c r="E23" s="16">
        <f t="shared" si="4"/>
        <v>210940.79999999888</v>
      </c>
      <c r="F23" s="16">
        <f t="shared" si="2"/>
        <v>104.69736190484227</v>
      </c>
      <c r="G23" s="16">
        <f t="shared" si="3"/>
        <v>99.941415543735928</v>
      </c>
      <c r="H23" s="47"/>
      <c r="I23" s="6"/>
      <c r="J23" s="10"/>
      <c r="K23" s="9"/>
      <c r="L23" s="9"/>
      <c r="M23" s="9"/>
    </row>
    <row r="24" spans="1:14" ht="31.5" x14ac:dyDescent="0.25">
      <c r="A24" s="12" t="s">
        <v>22</v>
      </c>
      <c r="B24" s="18">
        <v>4266032.2000000011</v>
      </c>
      <c r="C24" s="18">
        <v>4477674.0999999996</v>
      </c>
      <c r="D24" s="18">
        <v>4475612.2</v>
      </c>
      <c r="E24" s="18">
        <f t="shared" si="1"/>
        <v>209579.99999999907</v>
      </c>
      <c r="F24" s="17">
        <f t="shared" si="2"/>
        <v>104.91276179303097</v>
      </c>
      <c r="G24" s="17">
        <f t="shared" si="3"/>
        <v>99.953951539260103</v>
      </c>
      <c r="H24" s="45"/>
      <c r="I24" s="6"/>
      <c r="J24" s="7"/>
      <c r="K24" s="6"/>
      <c r="L24" s="6"/>
      <c r="M24" s="6"/>
      <c r="N24" s="1"/>
    </row>
    <row r="25" spans="1:14" ht="31.5" x14ac:dyDescent="0.25">
      <c r="A25" s="12" t="s">
        <v>23</v>
      </c>
      <c r="B25" s="18">
        <v>89762.4</v>
      </c>
      <c r="C25" s="18">
        <v>88614.5</v>
      </c>
      <c r="D25" s="18">
        <v>88281.8</v>
      </c>
      <c r="E25" s="18">
        <f t="shared" si="1"/>
        <v>-1480.5999999999913</v>
      </c>
      <c r="F25" s="17">
        <f t="shared" si="2"/>
        <v>98.350534299439417</v>
      </c>
      <c r="G25" s="17">
        <f t="shared" si="3"/>
        <v>99.624553543720282</v>
      </c>
      <c r="H25" s="48"/>
      <c r="I25" s="6">
        <f t="shared" si="0"/>
        <v>1.6494657005605831</v>
      </c>
      <c r="J25" s="7"/>
      <c r="K25" s="6"/>
      <c r="L25" s="6"/>
      <c r="M25" s="6"/>
      <c r="N25" s="1"/>
    </row>
    <row r="26" spans="1:14" ht="63" x14ac:dyDescent="0.25">
      <c r="A26" s="12" t="s">
        <v>48</v>
      </c>
      <c r="B26" s="18">
        <v>134828.09999999998</v>
      </c>
      <c r="C26" s="18">
        <v>138030.9</v>
      </c>
      <c r="D26" s="18">
        <v>137669.5</v>
      </c>
      <c r="E26" s="18">
        <f t="shared" si="1"/>
        <v>2841.4000000000233</v>
      </c>
      <c r="F26" s="22">
        <f t="shared" si="2"/>
        <v>102.10742419421473</v>
      </c>
      <c r="G26" s="22">
        <f t="shared" si="3"/>
        <v>99.738174568158286</v>
      </c>
      <c r="H26" s="45"/>
      <c r="I26" s="6"/>
      <c r="J26" s="7"/>
      <c r="K26" s="6"/>
      <c r="L26" s="6"/>
      <c r="M26" s="6"/>
      <c r="N26" s="1"/>
    </row>
    <row r="27" spans="1:14" ht="47.25" x14ac:dyDescent="0.25">
      <c r="A27" s="15" t="s">
        <v>30</v>
      </c>
      <c r="B27" s="19">
        <f>SUM(B28:B32)</f>
        <v>528453.10000000009</v>
      </c>
      <c r="C27" s="32">
        <f>C28+C29+C30+C31+C32</f>
        <v>566200.20000000007</v>
      </c>
      <c r="D27" s="32">
        <f>D28+D29+D30+D31+D32</f>
        <v>566060.70000000007</v>
      </c>
      <c r="E27" s="19">
        <f t="shared" si="4"/>
        <v>37607.599999999977</v>
      </c>
      <c r="F27" s="23">
        <f t="shared" si="2"/>
        <v>107.11654449562316</v>
      </c>
      <c r="G27" s="23">
        <f t="shared" si="3"/>
        <v>99.975362071578218</v>
      </c>
      <c r="H27" s="49"/>
      <c r="I27" s="6">
        <f t="shared" si="0"/>
        <v>-7.1165444956231596</v>
      </c>
      <c r="J27" s="7"/>
      <c r="K27" s="6"/>
      <c r="L27" s="6"/>
      <c r="M27" s="6"/>
      <c r="N27" s="1"/>
    </row>
    <row r="28" spans="1:14" ht="57.75" customHeight="1" x14ac:dyDescent="0.25">
      <c r="A28" s="12" t="s">
        <v>28</v>
      </c>
      <c r="B28" s="18">
        <v>1423.9</v>
      </c>
      <c r="C28" s="18">
        <v>1788.7</v>
      </c>
      <c r="D28" s="18">
        <v>1788.7</v>
      </c>
      <c r="E28" s="18">
        <f t="shared" si="1"/>
        <v>364.79999999999995</v>
      </c>
      <c r="F28" s="22">
        <f t="shared" si="2"/>
        <v>125.61977666970994</v>
      </c>
      <c r="G28" s="22">
        <f t="shared" si="3"/>
        <v>100</v>
      </c>
      <c r="H28" s="62" t="s">
        <v>59</v>
      </c>
      <c r="I28" s="6">
        <f t="shared" si="0"/>
        <v>-25.619776669709935</v>
      </c>
      <c r="J28" s="7"/>
      <c r="K28" s="6"/>
      <c r="L28" s="6"/>
      <c r="M28" s="6"/>
      <c r="N28" s="1"/>
    </row>
    <row r="29" spans="1:14" ht="66.75" customHeight="1" x14ac:dyDescent="0.25">
      <c r="A29" s="12" t="s">
        <v>24</v>
      </c>
      <c r="B29" s="18">
        <v>196028.90000000002</v>
      </c>
      <c r="C29" s="18">
        <v>162945.70000000001</v>
      </c>
      <c r="D29" s="18">
        <v>162945.70000000001</v>
      </c>
      <c r="E29" s="18">
        <f t="shared" si="1"/>
        <v>-33083.200000000012</v>
      </c>
      <c r="F29" s="22">
        <f t="shared" si="2"/>
        <v>83.123304778019971</v>
      </c>
      <c r="G29" s="22">
        <f t="shared" si="3"/>
        <v>100</v>
      </c>
      <c r="H29" s="62" t="s">
        <v>60</v>
      </c>
      <c r="I29" s="6">
        <f t="shared" si="0"/>
        <v>16.876695221980029</v>
      </c>
      <c r="J29" s="7"/>
      <c r="K29" s="6"/>
      <c r="L29" s="6"/>
      <c r="M29" s="6"/>
      <c r="N29" s="1"/>
    </row>
    <row r="30" spans="1:14" ht="86.25" customHeight="1" x14ac:dyDescent="0.25">
      <c r="A30" s="12" t="s">
        <v>26</v>
      </c>
      <c r="B30" s="18">
        <v>61510.8</v>
      </c>
      <c r="C30" s="18">
        <v>76018.7</v>
      </c>
      <c r="D30" s="18">
        <v>76018.7</v>
      </c>
      <c r="E30" s="18">
        <f t="shared" si="1"/>
        <v>14507.899999999994</v>
      </c>
      <c r="F30" s="22">
        <f t="shared" si="2"/>
        <v>123.5859393797512</v>
      </c>
      <c r="G30" s="22">
        <f t="shared" si="3"/>
        <v>100</v>
      </c>
      <c r="H30" s="62" t="s">
        <v>61</v>
      </c>
      <c r="I30" s="6">
        <f t="shared" si="0"/>
        <v>-23.585939379751196</v>
      </c>
      <c r="J30" s="7"/>
      <c r="K30" s="6"/>
      <c r="L30" s="6"/>
      <c r="M30" s="6"/>
      <c r="N30" s="1"/>
    </row>
    <row r="31" spans="1:14" ht="76.5" x14ac:dyDescent="0.25">
      <c r="A31" s="12" t="s">
        <v>25</v>
      </c>
      <c r="B31" s="18">
        <v>197816.2</v>
      </c>
      <c r="C31" s="18">
        <v>251075.1</v>
      </c>
      <c r="D31" s="18">
        <v>250935.6</v>
      </c>
      <c r="E31" s="18">
        <f t="shared" si="1"/>
        <v>53119.399999999994</v>
      </c>
      <c r="F31" s="22">
        <f t="shared" si="2"/>
        <v>126.85290689033557</v>
      </c>
      <c r="G31" s="22">
        <f t="shared" si="3"/>
        <v>99.944438934804765</v>
      </c>
      <c r="H31" s="62" t="s">
        <v>62</v>
      </c>
      <c r="I31" s="6">
        <f t="shared" si="0"/>
        <v>-26.852906890335575</v>
      </c>
      <c r="J31" s="7"/>
      <c r="K31" s="6"/>
      <c r="L31" s="6"/>
      <c r="M31" s="6"/>
      <c r="N31" s="1"/>
    </row>
    <row r="32" spans="1:14" ht="63" x14ac:dyDescent="0.25">
      <c r="A32" s="12" t="s">
        <v>27</v>
      </c>
      <c r="B32" s="18">
        <v>71673.3</v>
      </c>
      <c r="C32" s="18">
        <v>74372</v>
      </c>
      <c r="D32" s="18">
        <v>74372</v>
      </c>
      <c r="E32" s="18">
        <f t="shared" si="1"/>
        <v>2698.6999999999971</v>
      </c>
      <c r="F32" s="22">
        <f t="shared" si="2"/>
        <v>103.76527939972067</v>
      </c>
      <c r="G32" s="22">
        <f t="shared" si="3"/>
        <v>100</v>
      </c>
      <c r="H32" s="62" t="s">
        <v>63</v>
      </c>
      <c r="I32" s="6">
        <f t="shared" si="0"/>
        <v>-3.7652793997206686</v>
      </c>
      <c r="J32" s="7"/>
      <c r="K32" s="6"/>
      <c r="L32" s="6"/>
      <c r="M32" s="6"/>
      <c r="N32" s="1"/>
    </row>
    <row r="33" spans="1:14" ht="47.25" x14ac:dyDescent="0.25">
      <c r="A33" s="15" t="s">
        <v>29</v>
      </c>
      <c r="B33" s="16">
        <v>73213.600000000006</v>
      </c>
      <c r="C33" s="29">
        <v>97360</v>
      </c>
      <c r="D33" s="29">
        <v>97359.8</v>
      </c>
      <c r="E33" s="16">
        <f t="shared" si="4"/>
        <v>24146.199999999997</v>
      </c>
      <c r="F33" s="23">
        <f t="shared" si="2"/>
        <v>132.9804845001475</v>
      </c>
      <c r="G33" s="23">
        <f t="shared" si="3"/>
        <v>99.999794576828265</v>
      </c>
      <c r="H33" s="28" t="s">
        <v>72</v>
      </c>
      <c r="I33" s="6">
        <f t="shared" si="0"/>
        <v>-32.980484500147497</v>
      </c>
      <c r="J33" s="7"/>
      <c r="K33" s="6"/>
      <c r="L33" s="6"/>
      <c r="M33" s="6"/>
      <c r="N33" s="1"/>
    </row>
    <row r="34" spans="1:14" ht="31.5" x14ac:dyDescent="0.25">
      <c r="A34" s="15" t="s">
        <v>34</v>
      </c>
      <c r="B34" s="19">
        <v>22277.7</v>
      </c>
      <c r="C34" s="32">
        <v>24576.799999999999</v>
      </c>
      <c r="D34" s="32">
        <v>24576.799999999999</v>
      </c>
      <c r="E34" s="19">
        <f t="shared" si="4"/>
        <v>2299.0999999999985</v>
      </c>
      <c r="F34" s="23">
        <f t="shared" si="2"/>
        <v>110.32018565650851</v>
      </c>
      <c r="G34" s="23">
        <f t="shared" si="3"/>
        <v>100</v>
      </c>
      <c r="H34" s="21" t="s">
        <v>73</v>
      </c>
      <c r="I34" s="6">
        <f t="shared" si="0"/>
        <v>-10.320185656508514</v>
      </c>
      <c r="J34" s="7"/>
      <c r="K34" s="6"/>
      <c r="L34" s="6"/>
      <c r="M34" s="6"/>
      <c r="N34" s="1"/>
    </row>
    <row r="35" spans="1:14" ht="47.25" x14ac:dyDescent="0.25">
      <c r="A35" s="15" t="s">
        <v>35</v>
      </c>
      <c r="B35" s="19">
        <f>SUM(B36:B40)</f>
        <v>1059832.5</v>
      </c>
      <c r="C35" s="31">
        <f>SUM(C36:C40)</f>
        <v>1337220.3999999999</v>
      </c>
      <c r="D35" s="31">
        <f>SUM(D36:D40)</f>
        <v>1309978.4999999998</v>
      </c>
      <c r="E35" s="19">
        <f t="shared" si="4"/>
        <v>250145.99999999977</v>
      </c>
      <c r="F35" s="23">
        <f t="shared" si="2"/>
        <v>123.60240887121311</v>
      </c>
      <c r="G35" s="23">
        <f t="shared" si="3"/>
        <v>97.962796559190977</v>
      </c>
      <c r="H35" s="21"/>
      <c r="I35" s="6">
        <f t="shared" si="0"/>
        <v>-23.602408871213115</v>
      </c>
      <c r="J35" s="7"/>
      <c r="K35" s="6"/>
      <c r="L35" s="6"/>
      <c r="M35" s="6"/>
      <c r="N35" s="1"/>
    </row>
    <row r="36" spans="1:14" ht="51" x14ac:dyDescent="0.25">
      <c r="A36" s="12" t="s">
        <v>38</v>
      </c>
      <c r="B36" s="18">
        <v>54409.8</v>
      </c>
      <c r="C36" s="18">
        <v>62138.9</v>
      </c>
      <c r="D36" s="18">
        <v>62006.5</v>
      </c>
      <c r="E36" s="18">
        <f t="shared" si="4"/>
        <v>7596.6999999999971</v>
      </c>
      <c r="F36" s="22">
        <f t="shared" si="2"/>
        <v>113.96200684435524</v>
      </c>
      <c r="G36" s="22">
        <f t="shared" si="3"/>
        <v>99.786928960763703</v>
      </c>
      <c r="H36" s="21" t="s">
        <v>64</v>
      </c>
      <c r="I36" s="6">
        <f t="shared" si="0"/>
        <v>-13.962006844355244</v>
      </c>
      <c r="J36" s="7"/>
      <c r="K36" s="6"/>
      <c r="L36" s="6"/>
      <c r="M36" s="6"/>
      <c r="N36" s="1"/>
    </row>
    <row r="37" spans="1:14" ht="70.5" customHeight="1" x14ac:dyDescent="0.25">
      <c r="A37" s="12" t="s">
        <v>37</v>
      </c>
      <c r="B37" s="12">
        <v>4717.8</v>
      </c>
      <c r="C37" s="18">
        <v>4387.1000000000004</v>
      </c>
      <c r="D37" s="18">
        <v>4370.8999999999996</v>
      </c>
      <c r="E37" s="18">
        <f t="shared" si="4"/>
        <v>-346.90000000000055</v>
      </c>
      <c r="F37" s="22">
        <f t="shared" si="2"/>
        <v>92.64699648141081</v>
      </c>
      <c r="G37" s="22">
        <f t="shared" si="3"/>
        <v>99.630735565635604</v>
      </c>
      <c r="H37" s="71" t="s">
        <v>65</v>
      </c>
      <c r="I37" s="6">
        <f t="shared" si="0"/>
        <v>7.3530035185891904</v>
      </c>
      <c r="J37" s="7"/>
      <c r="K37" s="6"/>
      <c r="L37" s="6"/>
      <c r="M37" s="6"/>
      <c r="N37" s="1"/>
    </row>
    <row r="38" spans="1:14" ht="47.25" x14ac:dyDescent="0.25">
      <c r="A38" s="12" t="s">
        <v>39</v>
      </c>
      <c r="B38" s="18">
        <v>1150.4000000000001</v>
      </c>
      <c r="C38" s="18">
        <v>3638.9</v>
      </c>
      <c r="D38" s="18">
        <v>3453</v>
      </c>
      <c r="E38" s="18">
        <f t="shared" si="4"/>
        <v>2302.6</v>
      </c>
      <c r="F38" s="22">
        <f t="shared" si="2"/>
        <v>300.15646731571627</v>
      </c>
      <c r="G38" s="36">
        <f t="shared" si="3"/>
        <v>94.891313308966986</v>
      </c>
      <c r="H38" s="71" t="s">
        <v>70</v>
      </c>
      <c r="I38" s="6">
        <f t="shared" si="0"/>
        <v>-200.15646731571627</v>
      </c>
      <c r="J38" s="7"/>
      <c r="K38" s="6"/>
      <c r="L38" s="6"/>
      <c r="M38" s="6"/>
      <c r="N38" s="1"/>
    </row>
    <row r="39" spans="1:14" ht="62.25" customHeight="1" x14ac:dyDescent="0.25">
      <c r="A39" s="12" t="s">
        <v>36</v>
      </c>
      <c r="B39" s="18">
        <v>915902.00000000012</v>
      </c>
      <c r="C39" s="18">
        <v>1177809.8999999999</v>
      </c>
      <c r="D39" s="18">
        <v>1151785.8999999999</v>
      </c>
      <c r="E39" s="18">
        <f t="shared" si="4"/>
        <v>235883.89999999979</v>
      </c>
      <c r="F39" s="65">
        <f>D39/B39*100</f>
        <v>125.75427283705022</v>
      </c>
      <c r="G39" s="36">
        <f t="shared" si="3"/>
        <v>97.790475355997614</v>
      </c>
      <c r="H39" s="71" t="s">
        <v>76</v>
      </c>
      <c r="I39" s="6">
        <f t="shared" si="0"/>
        <v>-25.754272837050223</v>
      </c>
      <c r="J39" s="7"/>
      <c r="K39" s="6"/>
      <c r="L39" s="6"/>
      <c r="M39" s="6"/>
      <c r="N39" s="1"/>
    </row>
    <row r="40" spans="1:14" ht="63" x14ac:dyDescent="0.25">
      <c r="A40" s="12" t="s">
        <v>40</v>
      </c>
      <c r="B40" s="18">
        <v>83652.5</v>
      </c>
      <c r="C40" s="18">
        <v>89245.6</v>
      </c>
      <c r="D40" s="18">
        <v>88362.2</v>
      </c>
      <c r="E40" s="18">
        <f t="shared" si="4"/>
        <v>4709.6999999999971</v>
      </c>
      <c r="F40" s="22">
        <f t="shared" si="2"/>
        <v>105.63007680583365</v>
      </c>
      <c r="G40" s="22">
        <f t="shared" si="3"/>
        <v>99.010147278969484</v>
      </c>
      <c r="H40" s="44"/>
      <c r="I40" s="6">
        <f t="shared" si="0"/>
        <v>-5.630076805833653</v>
      </c>
      <c r="J40" s="7"/>
      <c r="K40" s="6"/>
      <c r="L40" s="6"/>
      <c r="M40" s="6"/>
      <c r="N40" s="1"/>
    </row>
    <row r="41" spans="1:14" ht="63" x14ac:dyDescent="0.25">
      <c r="A41" s="15" t="s">
        <v>41</v>
      </c>
      <c r="B41" s="19">
        <f>SUM(B42:B43)</f>
        <v>900404.3</v>
      </c>
      <c r="C41" s="32">
        <f>SUM(C42:C43)</f>
        <v>1279017.4000000001</v>
      </c>
      <c r="D41" s="32">
        <f>SUM(D42:D43)</f>
        <v>1051792.3</v>
      </c>
      <c r="E41" s="19">
        <f t="shared" si="4"/>
        <v>151388</v>
      </c>
      <c r="F41" s="16">
        <f t="shared" si="2"/>
        <v>116.81333596474384</v>
      </c>
      <c r="G41" s="16">
        <f t="shared" si="3"/>
        <v>82.234401189538161</v>
      </c>
      <c r="H41" s="49"/>
      <c r="I41" s="6">
        <f t="shared" si="0"/>
        <v>-16.813335964743843</v>
      </c>
      <c r="J41" s="7"/>
      <c r="K41" s="6"/>
      <c r="L41" s="6"/>
      <c r="M41" s="6"/>
      <c r="N41" s="1"/>
    </row>
    <row r="42" spans="1:14" ht="31.5" x14ac:dyDescent="0.25">
      <c r="A42" s="12" t="s">
        <v>42</v>
      </c>
      <c r="B42" s="18">
        <v>892380.9</v>
      </c>
      <c r="C42" s="18">
        <v>1258750.3</v>
      </c>
      <c r="D42" s="18">
        <v>1031525.2</v>
      </c>
      <c r="E42" s="18">
        <f t="shared" si="4"/>
        <v>139144.29999999993</v>
      </c>
      <c r="F42" s="17">
        <f t="shared" si="2"/>
        <v>115.59247850329382</v>
      </c>
      <c r="G42" s="35">
        <f t="shared" si="3"/>
        <v>81.948357827600901</v>
      </c>
      <c r="H42" s="67" t="s">
        <v>71</v>
      </c>
      <c r="I42" s="6">
        <f t="shared" si="0"/>
        <v>-15.592478503293819</v>
      </c>
      <c r="J42" s="7"/>
      <c r="K42" s="6"/>
      <c r="L42" s="6"/>
      <c r="M42" s="6"/>
      <c r="N42" s="1"/>
    </row>
    <row r="43" spans="1:14" ht="316.5" customHeight="1" x14ac:dyDescent="0.25">
      <c r="A43" s="12" t="s">
        <v>43</v>
      </c>
      <c r="B43" s="18">
        <v>8023.4000000000005</v>
      </c>
      <c r="C43" s="18">
        <v>20267.099999999999</v>
      </c>
      <c r="D43" s="18">
        <v>20267.099999999999</v>
      </c>
      <c r="E43" s="18">
        <f t="shared" si="4"/>
        <v>12243.699999999997</v>
      </c>
      <c r="F43" s="17">
        <f t="shared" si="2"/>
        <v>252.59989530622926</v>
      </c>
      <c r="G43" s="17">
        <f t="shared" si="3"/>
        <v>100</v>
      </c>
      <c r="H43" s="66" t="s">
        <v>77</v>
      </c>
      <c r="I43" s="6">
        <f t="shared" si="0"/>
        <v>-152.59989530622926</v>
      </c>
      <c r="J43" s="7"/>
      <c r="K43" s="6"/>
      <c r="L43" s="6"/>
      <c r="M43" s="6"/>
      <c r="N43" s="1"/>
    </row>
    <row r="44" spans="1:14" ht="90.75" customHeight="1" x14ac:dyDescent="0.25">
      <c r="A44" s="15" t="s">
        <v>44</v>
      </c>
      <c r="B44" s="19">
        <v>105423.30000000002</v>
      </c>
      <c r="C44" s="32">
        <v>124092.8</v>
      </c>
      <c r="D44" s="32">
        <v>122070.3</v>
      </c>
      <c r="E44" s="19">
        <f t="shared" si="4"/>
        <v>16646.999999999985</v>
      </c>
      <c r="F44" s="17">
        <f t="shared" si="2"/>
        <v>115.79062692972046</v>
      </c>
      <c r="G44" s="17">
        <f t="shared" si="3"/>
        <v>98.370171355630617</v>
      </c>
      <c r="H44" s="68" t="s">
        <v>74</v>
      </c>
      <c r="I44" s="6">
        <f t="shared" si="0"/>
        <v>-15.79062692972046</v>
      </c>
      <c r="J44" s="7"/>
      <c r="K44" s="6"/>
      <c r="L44" s="6"/>
      <c r="M44" s="6"/>
      <c r="N44" s="1"/>
    </row>
    <row r="45" spans="1:14" ht="69" customHeight="1" x14ac:dyDescent="0.25">
      <c r="A45" s="15" t="s">
        <v>45</v>
      </c>
      <c r="B45" s="19">
        <v>105541.4</v>
      </c>
      <c r="C45" s="32">
        <v>267530.5</v>
      </c>
      <c r="D45" s="32">
        <v>267530.5</v>
      </c>
      <c r="E45" s="19">
        <f t="shared" si="4"/>
        <v>161989.1</v>
      </c>
      <c r="F45" s="23">
        <f t="shared" si="2"/>
        <v>253.48394089902163</v>
      </c>
      <c r="G45" s="23">
        <f t="shared" si="3"/>
        <v>100</v>
      </c>
      <c r="H45" s="21" t="s">
        <v>75</v>
      </c>
      <c r="I45" s="6">
        <f t="shared" si="0"/>
        <v>-153.48394089902163</v>
      </c>
      <c r="J45" s="8"/>
      <c r="K45" s="8"/>
      <c r="L45" s="8"/>
      <c r="M45" s="8"/>
      <c r="N45" s="1"/>
    </row>
    <row r="46" spans="1:14" x14ac:dyDescent="0.25">
      <c r="A46" s="13" t="s">
        <v>6</v>
      </c>
      <c r="B46" s="14">
        <f>B6+B14+B17+B23+B27+B33+B34+B35+B41+B44+B45</f>
        <v>12600165.5</v>
      </c>
      <c r="C46" s="14">
        <f>C6+C14+C17+C23+C27+C33+C34+C35+C41+C44+C45</f>
        <v>16543753.100000001</v>
      </c>
      <c r="D46" s="14">
        <f>D6+D14+D17+D23+D27+D33+D34+D35+D41+D44+D45</f>
        <v>15525418.323770003</v>
      </c>
      <c r="E46" s="14">
        <f>E6+E14+E17+E23+E27+E33+E34+E35+E41+E44+E45</f>
        <v>2925252.8237700011</v>
      </c>
      <c r="F46" s="24">
        <f t="shared" si="2"/>
        <v>123.21598731199208</v>
      </c>
      <c r="G46" s="24">
        <f t="shared" si="3"/>
        <v>93.844596385870886</v>
      </c>
      <c r="H46" s="50"/>
      <c r="I46" s="6">
        <f t="shared" si="0"/>
        <v>-23.21598731199208</v>
      </c>
      <c r="J46" s="8"/>
      <c r="K46" s="8"/>
      <c r="L46" s="8"/>
      <c r="M46" s="8"/>
      <c r="N46" s="1"/>
    </row>
    <row r="47" spans="1:14" x14ac:dyDescent="0.25">
      <c r="A47" s="8"/>
      <c r="B47" s="8"/>
      <c r="C47" s="8"/>
      <c r="D47" s="8"/>
      <c r="E47" s="8"/>
      <c r="F47" s="8"/>
      <c r="G47" s="8"/>
      <c r="H47" s="51"/>
      <c r="I47" s="8"/>
      <c r="J47" s="8"/>
      <c r="K47" s="8"/>
      <c r="L47" s="8"/>
      <c r="M47" s="8"/>
      <c r="N47" s="1"/>
    </row>
    <row r="48" spans="1:14" x14ac:dyDescent="0.25">
      <c r="A48" s="1"/>
      <c r="B48" s="1"/>
      <c r="C48" s="1"/>
      <c r="D48" s="1"/>
      <c r="E48" s="1"/>
      <c r="F48" s="1"/>
      <c r="G48" s="1"/>
      <c r="H48" s="52"/>
      <c r="I48" s="1"/>
      <c r="J48" s="1"/>
      <c r="K48" s="1"/>
      <c r="L48" s="1"/>
      <c r="M48" s="1"/>
      <c r="N48" s="1"/>
    </row>
    <row r="49" spans="1:14" x14ac:dyDescent="0.25">
      <c r="A49" s="1"/>
      <c r="B49" s="27"/>
      <c r="C49" s="1"/>
      <c r="D49" s="1"/>
      <c r="E49" s="1"/>
      <c r="F49" s="1"/>
      <c r="G49" s="1"/>
      <c r="H49" s="52"/>
      <c r="I49" s="1"/>
      <c r="J49" s="1"/>
      <c r="K49" s="1"/>
      <c r="L49" s="1"/>
      <c r="M49" s="1"/>
      <c r="N49" s="1"/>
    </row>
    <row r="50" spans="1:14" x14ac:dyDescent="0.25">
      <c r="A50" s="1"/>
      <c r="B50" s="1"/>
      <c r="C50" s="1"/>
      <c r="D50" s="1"/>
      <c r="E50" s="1"/>
      <c r="F50" s="1"/>
      <c r="G50" s="1"/>
      <c r="H50" s="52"/>
      <c r="I50" s="1"/>
      <c r="J50" s="1"/>
      <c r="K50" s="1"/>
      <c r="L50" s="1"/>
      <c r="M50" s="1"/>
      <c r="N50" s="1"/>
    </row>
    <row r="51" spans="1:14" x14ac:dyDescent="0.25">
      <c r="A51" s="1"/>
      <c r="B51" s="1"/>
      <c r="C51" s="1"/>
      <c r="D51" s="1"/>
      <c r="E51" s="1"/>
      <c r="F51" s="1"/>
      <c r="G51" s="1"/>
      <c r="H51" s="52"/>
      <c r="I51" s="1"/>
      <c r="J51" s="1"/>
      <c r="K51" s="1"/>
      <c r="L51" s="1"/>
      <c r="M51" s="1"/>
      <c r="N51" s="1"/>
    </row>
    <row r="52" spans="1:14" x14ac:dyDescent="0.25">
      <c r="A52" s="1"/>
      <c r="B52" s="1"/>
      <c r="C52" s="1"/>
      <c r="D52" s="1"/>
      <c r="E52" s="1"/>
      <c r="F52" s="1"/>
      <c r="G52" s="1"/>
      <c r="H52" s="52"/>
      <c r="I52" s="1"/>
      <c r="J52" s="1"/>
      <c r="K52" s="1"/>
      <c r="L52" s="1"/>
      <c r="M52" s="1"/>
      <c r="N52" s="1"/>
    </row>
    <row r="53" spans="1:14" x14ac:dyDescent="0.25">
      <c r="A53" s="1"/>
      <c r="B53" s="1"/>
      <c r="C53" s="1"/>
      <c r="D53" s="1"/>
      <c r="E53" s="1"/>
      <c r="F53" s="1"/>
      <c r="G53" s="1"/>
      <c r="H53" s="52"/>
      <c r="I53" s="1"/>
      <c r="J53" s="1"/>
      <c r="K53" s="1"/>
      <c r="L53" s="1"/>
      <c r="M53" s="1"/>
      <c r="N53" s="1"/>
    </row>
    <row r="54" spans="1:14" x14ac:dyDescent="0.25">
      <c r="A54" s="1"/>
      <c r="B54" s="1"/>
      <c r="C54" s="1"/>
      <c r="D54" s="1"/>
      <c r="E54" s="1"/>
      <c r="F54" s="1"/>
      <c r="G54" s="1"/>
      <c r="H54" s="52"/>
      <c r="I54" s="1"/>
      <c r="J54" s="1"/>
      <c r="K54" s="1"/>
      <c r="L54" s="1"/>
      <c r="M54" s="1"/>
      <c r="N54" s="1"/>
    </row>
    <row r="55" spans="1:14" x14ac:dyDescent="0.25">
      <c r="A55" s="1"/>
      <c r="B55" s="1"/>
      <c r="C55" s="1"/>
      <c r="D55" s="1"/>
      <c r="E55" s="1"/>
      <c r="F55" s="1"/>
      <c r="G55" s="1"/>
      <c r="H55" s="52"/>
      <c r="I55" s="1"/>
      <c r="J55" s="1"/>
      <c r="K55" s="1"/>
      <c r="L55" s="1"/>
      <c r="M55" s="1"/>
      <c r="N55" s="1"/>
    </row>
    <row r="56" spans="1:14" x14ac:dyDescent="0.25">
      <c r="A56" s="1"/>
      <c r="B56" s="1"/>
      <c r="C56" s="1"/>
      <c r="D56" s="1"/>
      <c r="E56" s="1"/>
      <c r="F56" s="1"/>
      <c r="G56" s="1"/>
      <c r="H56" s="53"/>
      <c r="I56" s="1"/>
      <c r="J56" s="1"/>
      <c r="K56" s="1"/>
      <c r="L56" s="1"/>
      <c r="M56" s="1"/>
      <c r="N56" s="1"/>
    </row>
    <row r="57" spans="1:14" x14ac:dyDescent="0.25">
      <c r="A57" s="1"/>
      <c r="B57" s="1"/>
      <c r="C57" s="1"/>
      <c r="D57" s="1"/>
      <c r="E57" s="1"/>
      <c r="F57" s="1"/>
      <c r="G57" s="1"/>
      <c r="H57" s="53"/>
      <c r="I57" s="1"/>
      <c r="J57" s="1"/>
      <c r="K57" s="1"/>
      <c r="L57" s="1"/>
      <c r="M57" s="1"/>
      <c r="N57" s="1"/>
    </row>
    <row r="58" spans="1:14" x14ac:dyDescent="0.25">
      <c r="A58" s="1"/>
      <c r="B58" s="1"/>
      <c r="C58" s="1"/>
      <c r="D58" s="1"/>
      <c r="E58" s="1"/>
      <c r="F58" s="1"/>
      <c r="G58" s="1"/>
      <c r="H58" s="53"/>
      <c r="I58" s="1"/>
      <c r="J58" s="1"/>
      <c r="K58" s="1"/>
      <c r="L58" s="1"/>
      <c r="M58" s="1"/>
      <c r="N58" s="1"/>
    </row>
    <row r="59" spans="1:14" x14ac:dyDescent="0.25">
      <c r="A59" s="1"/>
      <c r="B59" s="1"/>
      <c r="C59" s="1"/>
      <c r="D59" s="1"/>
      <c r="E59" s="1"/>
      <c r="F59" s="1"/>
      <c r="G59" s="1"/>
      <c r="H59" s="53"/>
      <c r="I59" s="1"/>
      <c r="J59" s="1"/>
      <c r="K59" s="1"/>
      <c r="L59" s="1"/>
      <c r="M59" s="1"/>
      <c r="N59" s="1"/>
    </row>
    <row r="60" spans="1:14" x14ac:dyDescent="0.25">
      <c r="A60" s="1"/>
      <c r="B60" s="1"/>
      <c r="C60" s="1"/>
      <c r="D60" s="1"/>
      <c r="E60" s="1"/>
      <c r="F60" s="1"/>
      <c r="G60" s="1"/>
      <c r="H60" s="53"/>
      <c r="I60" s="1"/>
      <c r="J60" s="1"/>
      <c r="K60" s="1"/>
      <c r="L60" s="1"/>
      <c r="M60" s="1"/>
      <c r="N60" s="1"/>
    </row>
    <row r="61" spans="1:14" x14ac:dyDescent="0.25">
      <c r="A61" s="1"/>
      <c r="B61" s="1"/>
      <c r="C61" s="1"/>
      <c r="D61" s="1"/>
      <c r="E61" s="1"/>
      <c r="F61" s="1"/>
      <c r="G61" s="1"/>
      <c r="H61" s="53"/>
      <c r="I61" s="1"/>
      <c r="J61" s="1"/>
      <c r="K61" s="1"/>
      <c r="L61" s="1"/>
      <c r="M61" s="1"/>
      <c r="N61" s="1"/>
    </row>
    <row r="62" spans="1:14" x14ac:dyDescent="0.25">
      <c r="A62" s="1"/>
      <c r="B62" s="1"/>
      <c r="C62" s="1"/>
      <c r="D62" s="1"/>
      <c r="E62" s="1"/>
      <c r="F62" s="1"/>
      <c r="G62" s="1"/>
      <c r="H62" s="53"/>
      <c r="I62" s="1"/>
      <c r="J62" s="1"/>
      <c r="K62" s="1"/>
      <c r="L62" s="1"/>
      <c r="M62" s="1"/>
      <c r="N62" s="1"/>
    </row>
    <row r="63" spans="1:14" x14ac:dyDescent="0.25">
      <c r="A63" s="1"/>
      <c r="B63" s="1"/>
      <c r="C63" s="1"/>
      <c r="D63" s="1"/>
      <c r="E63" s="1"/>
      <c r="F63" s="1"/>
      <c r="G63" s="1"/>
      <c r="H63" s="53"/>
      <c r="I63" s="1"/>
      <c r="J63" s="1"/>
      <c r="K63" s="1"/>
      <c r="L63" s="1"/>
      <c r="M63" s="1"/>
      <c r="N63" s="1"/>
    </row>
    <row r="64" spans="1:14" x14ac:dyDescent="0.25">
      <c r="A64" s="1"/>
      <c r="B64" s="1"/>
      <c r="C64" s="1"/>
      <c r="D64" s="1"/>
      <c r="E64" s="1"/>
      <c r="F64" s="1"/>
      <c r="G64" s="1"/>
      <c r="H64" s="53"/>
      <c r="I64" s="1"/>
      <c r="J64" s="1"/>
      <c r="K64" s="1"/>
      <c r="L64" s="1"/>
      <c r="M64" s="1"/>
      <c r="N64" s="1"/>
    </row>
    <row r="65" spans="1:14" x14ac:dyDescent="0.25">
      <c r="A65" s="1"/>
      <c r="B65" s="1"/>
      <c r="C65" s="1"/>
      <c r="D65" s="1"/>
      <c r="E65" s="1"/>
      <c r="F65" s="1"/>
      <c r="G65" s="1"/>
      <c r="H65" s="53"/>
      <c r="I65" s="1"/>
      <c r="J65" s="1"/>
      <c r="K65" s="1"/>
      <c r="L65" s="1"/>
      <c r="M65" s="1"/>
      <c r="N65" s="1"/>
    </row>
    <row r="66" spans="1:14" x14ac:dyDescent="0.25">
      <c r="A66" s="1"/>
      <c r="B66" s="1"/>
      <c r="C66" s="1"/>
      <c r="D66" s="1"/>
      <c r="E66" s="1"/>
      <c r="F66" s="1"/>
      <c r="G66" s="1"/>
      <c r="H66" s="53"/>
      <c r="I66" s="1"/>
      <c r="J66" s="1"/>
      <c r="K66" s="1"/>
      <c r="L66" s="1"/>
      <c r="M66" s="1"/>
      <c r="N66" s="1"/>
    </row>
    <row r="67" spans="1:14" x14ac:dyDescent="0.25">
      <c r="A67" s="1"/>
      <c r="B67" s="1"/>
      <c r="C67" s="1"/>
      <c r="D67" s="1"/>
      <c r="E67" s="1"/>
      <c r="F67" s="1"/>
      <c r="G67" s="1"/>
      <c r="H67" s="53"/>
      <c r="I67" s="1"/>
      <c r="J67" s="1"/>
      <c r="K67" s="1"/>
      <c r="L67" s="1"/>
      <c r="M67" s="1"/>
      <c r="N67" s="1"/>
    </row>
    <row r="68" spans="1:14" x14ac:dyDescent="0.25">
      <c r="A68" s="1"/>
      <c r="B68" s="1"/>
      <c r="C68" s="1"/>
      <c r="D68" s="1"/>
      <c r="E68" s="1"/>
      <c r="F68" s="1"/>
      <c r="G68" s="1"/>
      <c r="H68" s="53"/>
      <c r="I68" s="1"/>
      <c r="J68" s="1"/>
      <c r="K68" s="1"/>
      <c r="L68" s="1"/>
      <c r="M68" s="1"/>
      <c r="N68" s="1"/>
    </row>
    <row r="69" spans="1:14" x14ac:dyDescent="0.25">
      <c r="A69" s="1"/>
      <c r="B69" s="1"/>
      <c r="C69" s="1"/>
      <c r="D69" s="1"/>
      <c r="E69" s="1"/>
      <c r="F69" s="1"/>
      <c r="G69" s="1"/>
      <c r="H69" s="53"/>
      <c r="I69" s="1"/>
      <c r="J69" s="1"/>
      <c r="K69" s="1"/>
      <c r="L69" s="1"/>
      <c r="M69" s="1"/>
      <c r="N69" s="1"/>
    </row>
    <row r="70" spans="1:14" x14ac:dyDescent="0.25">
      <c r="A70" s="1"/>
      <c r="B70" s="1"/>
      <c r="C70" s="1"/>
      <c r="D70" s="1"/>
      <c r="E70" s="1"/>
      <c r="F70" s="1"/>
      <c r="G70" s="1"/>
      <c r="H70" s="53"/>
      <c r="I70" s="1"/>
      <c r="J70" s="1"/>
      <c r="K70" s="1"/>
      <c r="L70" s="1"/>
      <c r="M70" s="1"/>
      <c r="N70" s="1"/>
    </row>
    <row r="71" spans="1:14" x14ac:dyDescent="0.25">
      <c r="A71" s="1"/>
      <c r="B71" s="1"/>
      <c r="C71" s="1"/>
      <c r="D71" s="1"/>
      <c r="E71" s="1"/>
      <c r="F71" s="1"/>
      <c r="G71" s="1"/>
      <c r="H71" s="53"/>
      <c r="I71" s="1"/>
      <c r="J71" s="1"/>
      <c r="K71" s="1"/>
      <c r="L71" s="1"/>
      <c r="M71" s="1"/>
      <c r="N71" s="1"/>
    </row>
    <row r="72" spans="1:14" x14ac:dyDescent="0.25">
      <c r="A72" s="1"/>
      <c r="B72" s="1"/>
      <c r="C72" s="1"/>
      <c r="D72" s="1"/>
      <c r="E72" s="1"/>
      <c r="F72" s="1"/>
      <c r="G72" s="1"/>
      <c r="H72" s="53"/>
      <c r="I72" s="1"/>
      <c r="J72" s="1"/>
      <c r="K72" s="1"/>
      <c r="L72" s="1"/>
      <c r="M72" s="1"/>
      <c r="N72" s="1"/>
    </row>
    <row r="73" spans="1:14" x14ac:dyDescent="0.25">
      <c r="A73" s="1"/>
      <c r="B73" s="1"/>
      <c r="C73" s="1"/>
      <c r="D73" s="1"/>
      <c r="E73" s="1"/>
      <c r="F73" s="1"/>
      <c r="G73" s="1"/>
      <c r="H73" s="53"/>
      <c r="I73" s="1"/>
      <c r="J73" s="1"/>
      <c r="K73" s="1"/>
      <c r="L73" s="1"/>
      <c r="M73" s="1"/>
      <c r="N73" s="1"/>
    </row>
    <row r="74" spans="1:14" x14ac:dyDescent="0.25">
      <c r="A74" s="1"/>
      <c r="B74" s="1"/>
      <c r="C74" s="1"/>
      <c r="D74" s="1"/>
      <c r="E74" s="1"/>
      <c r="F74" s="1"/>
      <c r="G74" s="1"/>
      <c r="H74" s="53"/>
      <c r="I74" s="1"/>
      <c r="J74" s="1"/>
      <c r="K74" s="1"/>
      <c r="L74" s="1"/>
      <c r="M74" s="1"/>
      <c r="N74" s="1"/>
    </row>
    <row r="75" spans="1:14" x14ac:dyDescent="0.25">
      <c r="A75" s="1"/>
      <c r="B75" s="1"/>
      <c r="C75" s="1"/>
      <c r="D75" s="1"/>
      <c r="E75" s="1"/>
      <c r="F75" s="1"/>
      <c r="G75" s="1"/>
      <c r="H75" s="53"/>
      <c r="I75" s="1"/>
      <c r="J75" s="1"/>
      <c r="K75" s="1"/>
      <c r="L75" s="1"/>
      <c r="M75" s="1"/>
      <c r="N75" s="1"/>
    </row>
    <row r="76" spans="1:14" x14ac:dyDescent="0.25">
      <c r="A76" s="1"/>
      <c r="B76" s="1"/>
      <c r="C76" s="1"/>
      <c r="D76" s="1"/>
      <c r="E76" s="1"/>
      <c r="F76" s="1"/>
      <c r="G76" s="1"/>
      <c r="H76" s="53"/>
      <c r="I76" s="1"/>
      <c r="J76" s="1"/>
      <c r="K76" s="1"/>
      <c r="L76" s="1"/>
      <c r="M76" s="1"/>
      <c r="N76" s="1"/>
    </row>
    <row r="77" spans="1:14" x14ac:dyDescent="0.25">
      <c r="A77" s="1"/>
      <c r="B77" s="1"/>
      <c r="C77" s="1"/>
      <c r="D77" s="1"/>
      <c r="E77" s="1"/>
      <c r="F77" s="1"/>
      <c r="G77" s="1"/>
      <c r="H77" s="53"/>
      <c r="I77" s="1"/>
      <c r="J77" s="1"/>
      <c r="K77" s="1"/>
      <c r="L77" s="1"/>
      <c r="M77" s="1"/>
      <c r="N77" s="1"/>
    </row>
    <row r="78" spans="1:14" x14ac:dyDescent="0.25">
      <c r="A78" s="1"/>
      <c r="B78" s="1"/>
      <c r="C78" s="1"/>
      <c r="D78" s="1"/>
      <c r="E78" s="1"/>
      <c r="F78" s="1"/>
      <c r="G78" s="1"/>
      <c r="H78" s="53"/>
      <c r="I78" s="1"/>
      <c r="J78" s="1"/>
      <c r="K78" s="1"/>
      <c r="L78" s="1"/>
      <c r="M78" s="1"/>
      <c r="N78" s="1"/>
    </row>
    <row r="79" spans="1:14" x14ac:dyDescent="0.25">
      <c r="A79" s="1"/>
      <c r="B79" s="1"/>
      <c r="C79" s="1"/>
      <c r="D79" s="1"/>
      <c r="E79" s="1"/>
      <c r="F79" s="1"/>
      <c r="G79" s="1"/>
      <c r="H79" s="53"/>
      <c r="I79" s="1"/>
      <c r="J79" s="1"/>
      <c r="K79" s="1"/>
      <c r="L79" s="1"/>
      <c r="M79" s="1"/>
      <c r="N79" s="1"/>
    </row>
    <row r="80" spans="1:14" x14ac:dyDescent="0.25">
      <c r="A80" s="1"/>
      <c r="B80" s="1"/>
      <c r="C80" s="1"/>
      <c r="D80" s="1"/>
      <c r="E80" s="1"/>
      <c r="F80" s="1"/>
      <c r="G80" s="1"/>
      <c r="H80" s="53"/>
      <c r="I80" s="1"/>
      <c r="J80" s="1"/>
      <c r="K80" s="1"/>
      <c r="L80" s="1"/>
      <c r="M80" s="1"/>
      <c r="N80" s="1"/>
    </row>
    <row r="81" spans="1:14" x14ac:dyDescent="0.25">
      <c r="A81" s="1"/>
      <c r="B81" s="1"/>
      <c r="C81" s="1"/>
      <c r="D81" s="1"/>
      <c r="E81" s="1"/>
      <c r="F81" s="1"/>
      <c r="G81" s="1"/>
      <c r="H81" s="53"/>
      <c r="I81" s="1"/>
      <c r="J81" s="1"/>
      <c r="K81" s="1"/>
      <c r="L81" s="1"/>
      <c r="M81" s="1"/>
      <c r="N81" s="1"/>
    </row>
    <row r="82" spans="1:14" x14ac:dyDescent="0.25">
      <c r="A82" s="1"/>
      <c r="B82" s="1"/>
      <c r="C82" s="1"/>
      <c r="D82" s="1"/>
      <c r="E82" s="1"/>
      <c r="F82" s="1"/>
      <c r="G82" s="1"/>
      <c r="H82" s="53"/>
      <c r="I82" s="1"/>
      <c r="J82" s="1"/>
      <c r="K82" s="1"/>
      <c r="L82" s="1"/>
      <c r="M82" s="1"/>
      <c r="N82" s="1"/>
    </row>
    <row r="83" spans="1:14" x14ac:dyDescent="0.25">
      <c r="A83" s="1"/>
      <c r="B83" s="1"/>
      <c r="C83" s="1"/>
      <c r="D83" s="1"/>
      <c r="E83" s="1"/>
      <c r="F83" s="1"/>
      <c r="G83" s="1"/>
      <c r="H83" s="53"/>
      <c r="I83" s="1"/>
      <c r="J83" s="1"/>
      <c r="K83" s="1"/>
      <c r="L83" s="1"/>
      <c r="M83" s="1"/>
      <c r="N83" s="1"/>
    </row>
    <row r="84" spans="1:14" x14ac:dyDescent="0.25">
      <c r="A84" s="1"/>
      <c r="B84" s="1"/>
      <c r="C84" s="1"/>
      <c r="D84" s="1"/>
      <c r="E84" s="1"/>
      <c r="F84" s="1"/>
      <c r="G84" s="1"/>
      <c r="H84" s="53"/>
      <c r="I84" s="1"/>
      <c r="J84" s="1"/>
      <c r="K84" s="1"/>
      <c r="L84" s="1"/>
      <c r="M84" s="1"/>
      <c r="N84" s="1"/>
    </row>
    <row r="85" spans="1:14" x14ac:dyDescent="0.25">
      <c r="A85" s="1"/>
      <c r="B85" s="1"/>
      <c r="C85" s="1"/>
      <c r="D85" s="1"/>
      <c r="E85" s="1"/>
      <c r="F85" s="1"/>
      <c r="G85" s="1"/>
      <c r="H85" s="53"/>
      <c r="I85" s="1"/>
      <c r="J85" s="1"/>
      <c r="K85" s="1"/>
      <c r="L85" s="1"/>
      <c r="M85" s="1"/>
      <c r="N85" s="1"/>
    </row>
    <row r="86" spans="1:14" x14ac:dyDescent="0.25">
      <c r="A86" s="1"/>
      <c r="B86" s="1"/>
      <c r="C86" s="1"/>
      <c r="D86" s="1"/>
      <c r="E86" s="1"/>
      <c r="F86" s="1"/>
      <c r="G86" s="1"/>
      <c r="H86" s="53"/>
      <c r="I86" s="1"/>
      <c r="J86" s="1"/>
      <c r="K86" s="1"/>
      <c r="L86" s="1"/>
      <c r="M86" s="1"/>
      <c r="N86" s="1"/>
    </row>
    <row r="87" spans="1:14" x14ac:dyDescent="0.25">
      <c r="A87" s="1"/>
      <c r="B87" s="1"/>
      <c r="C87" s="1"/>
      <c r="D87" s="1"/>
      <c r="E87" s="1"/>
      <c r="F87" s="1"/>
      <c r="G87" s="1"/>
      <c r="H87" s="53"/>
      <c r="I87" s="1"/>
      <c r="J87" s="1"/>
      <c r="K87" s="1"/>
      <c r="L87" s="1"/>
      <c r="M87" s="1"/>
      <c r="N87" s="1"/>
    </row>
    <row r="88" spans="1:14" x14ac:dyDescent="0.25">
      <c r="A88" s="1"/>
      <c r="B88" s="1"/>
      <c r="C88" s="1"/>
      <c r="D88" s="1"/>
      <c r="E88" s="1"/>
      <c r="F88" s="1"/>
      <c r="G88" s="1"/>
      <c r="H88" s="53"/>
      <c r="I88" s="1"/>
      <c r="J88" s="1"/>
      <c r="K88" s="1"/>
      <c r="L88" s="1"/>
      <c r="M88" s="1"/>
      <c r="N88" s="1"/>
    </row>
    <row r="89" spans="1:14" x14ac:dyDescent="0.25">
      <c r="A89" s="1"/>
      <c r="B89" s="1"/>
      <c r="C89" s="1"/>
      <c r="D89" s="1"/>
      <c r="E89" s="1"/>
      <c r="F89" s="1"/>
      <c r="G89" s="1"/>
      <c r="H89" s="53"/>
      <c r="I89" s="1"/>
      <c r="J89" s="1"/>
      <c r="K89" s="1"/>
      <c r="L89" s="1"/>
      <c r="M89" s="1"/>
      <c r="N89" s="1"/>
    </row>
    <row r="90" spans="1:14" x14ac:dyDescent="0.25">
      <c r="A90" s="1"/>
      <c r="B90" s="1"/>
      <c r="C90" s="1"/>
      <c r="D90" s="1"/>
      <c r="E90" s="1"/>
      <c r="F90" s="1"/>
      <c r="G90" s="1"/>
      <c r="H90" s="53"/>
      <c r="I90" s="1"/>
      <c r="J90" s="1"/>
      <c r="K90" s="1"/>
      <c r="L90" s="1"/>
      <c r="M90" s="1"/>
      <c r="N90" s="1"/>
    </row>
    <row r="91" spans="1:14" x14ac:dyDescent="0.25">
      <c r="A91" s="1"/>
      <c r="B91" s="1"/>
      <c r="C91" s="1"/>
      <c r="D91" s="1"/>
      <c r="E91" s="1"/>
      <c r="F91" s="1"/>
      <c r="G91" s="1"/>
      <c r="H91" s="53"/>
      <c r="I91" s="1"/>
      <c r="J91" s="1"/>
      <c r="K91" s="1"/>
      <c r="L91" s="1"/>
      <c r="M91" s="1"/>
      <c r="N91" s="1"/>
    </row>
    <row r="92" spans="1:14" x14ac:dyDescent="0.25">
      <c r="A92" s="1"/>
      <c r="B92" s="1"/>
      <c r="C92" s="1"/>
      <c r="D92" s="1"/>
      <c r="E92" s="1"/>
      <c r="F92" s="1"/>
      <c r="G92" s="1"/>
      <c r="H92" s="53"/>
      <c r="I92" s="1"/>
      <c r="J92" s="1"/>
      <c r="K92" s="1"/>
      <c r="L92" s="1"/>
      <c r="M92" s="1"/>
      <c r="N92" s="1"/>
    </row>
    <row r="93" spans="1:14" x14ac:dyDescent="0.25">
      <c r="A93" s="1"/>
      <c r="B93" s="1"/>
      <c r="C93" s="1"/>
      <c r="D93" s="1"/>
      <c r="E93" s="1"/>
      <c r="F93" s="1"/>
      <c r="G93" s="1"/>
      <c r="H93" s="53"/>
      <c r="I93" s="1"/>
      <c r="J93" s="1"/>
      <c r="K93" s="1"/>
      <c r="L93" s="1"/>
      <c r="M93" s="1"/>
      <c r="N93" s="1"/>
    </row>
    <row r="94" spans="1:14" x14ac:dyDescent="0.25">
      <c r="A94" s="1"/>
      <c r="B94" s="1"/>
      <c r="C94" s="1"/>
      <c r="D94" s="1"/>
      <c r="E94" s="1"/>
      <c r="F94" s="1"/>
      <c r="G94" s="1"/>
      <c r="H94" s="53"/>
      <c r="I94" s="1"/>
      <c r="J94" s="1"/>
      <c r="K94" s="1"/>
      <c r="L94" s="1"/>
      <c r="M94" s="1"/>
      <c r="N94" s="1"/>
    </row>
    <row r="95" spans="1:14" x14ac:dyDescent="0.25">
      <c r="A95" s="1"/>
      <c r="B95" s="1"/>
      <c r="C95" s="1"/>
      <c r="D95" s="1"/>
      <c r="E95" s="1"/>
      <c r="F95" s="1"/>
      <c r="G95" s="1"/>
      <c r="H95" s="53"/>
      <c r="I95" s="1"/>
      <c r="J95" s="1"/>
      <c r="K95" s="1"/>
      <c r="L95" s="1"/>
      <c r="M95" s="1"/>
      <c r="N95" s="1"/>
    </row>
    <row r="96" spans="1:14" x14ac:dyDescent="0.25">
      <c r="A96" s="1"/>
      <c r="B96" s="1"/>
      <c r="C96" s="1"/>
      <c r="D96" s="1"/>
      <c r="E96" s="1"/>
      <c r="F96" s="1"/>
      <c r="G96" s="1"/>
      <c r="H96" s="53"/>
      <c r="I96" s="1"/>
      <c r="J96" s="1"/>
      <c r="K96" s="1"/>
      <c r="L96" s="1"/>
      <c r="M96" s="1"/>
      <c r="N96" s="1"/>
    </row>
    <row r="97" spans="1:14" x14ac:dyDescent="0.25">
      <c r="A97" s="1"/>
      <c r="B97" s="1"/>
      <c r="C97" s="1"/>
      <c r="D97" s="1"/>
      <c r="E97" s="1"/>
      <c r="F97" s="1"/>
      <c r="G97" s="1"/>
      <c r="H97" s="53"/>
      <c r="I97" s="1"/>
      <c r="J97" s="1"/>
      <c r="K97" s="1"/>
      <c r="L97" s="1"/>
      <c r="M97" s="1"/>
      <c r="N97" s="1"/>
    </row>
    <row r="98" spans="1:14" x14ac:dyDescent="0.25">
      <c r="A98" s="1"/>
      <c r="B98" s="1"/>
      <c r="C98" s="1"/>
      <c r="D98" s="1"/>
      <c r="E98" s="1"/>
      <c r="F98" s="1"/>
      <c r="G98" s="1"/>
      <c r="H98" s="53"/>
      <c r="I98" s="1"/>
      <c r="J98" s="1"/>
      <c r="K98" s="1"/>
      <c r="L98" s="1"/>
      <c r="M98" s="1"/>
      <c r="N98" s="1"/>
    </row>
    <row r="99" spans="1:14" x14ac:dyDescent="0.25">
      <c r="A99" s="1"/>
      <c r="B99" s="1"/>
      <c r="C99" s="1"/>
      <c r="D99" s="1"/>
      <c r="E99" s="1"/>
      <c r="F99" s="1"/>
      <c r="G99" s="1"/>
      <c r="H99" s="53"/>
      <c r="I99" s="1"/>
      <c r="J99" s="1"/>
      <c r="K99" s="1"/>
      <c r="L99" s="1"/>
      <c r="M99" s="1"/>
      <c r="N99" s="1"/>
    </row>
    <row r="100" spans="1:14" x14ac:dyDescent="0.25">
      <c r="A100" s="1"/>
      <c r="B100" s="1"/>
      <c r="C100" s="1"/>
      <c r="D100" s="1"/>
      <c r="E100" s="1"/>
      <c r="F100" s="1"/>
      <c r="G100" s="1"/>
      <c r="H100" s="53"/>
      <c r="I100" s="1"/>
      <c r="J100" s="1"/>
      <c r="K100" s="1"/>
      <c r="L100" s="1"/>
      <c r="M100" s="1"/>
      <c r="N100" s="1"/>
    </row>
    <row r="101" spans="1:14" x14ac:dyDescent="0.25">
      <c r="A101" s="1"/>
      <c r="B101" s="1"/>
      <c r="C101" s="1"/>
      <c r="D101" s="1"/>
      <c r="E101" s="1"/>
      <c r="F101" s="1"/>
      <c r="G101" s="1"/>
      <c r="H101" s="53"/>
      <c r="I101" s="1"/>
      <c r="J101" s="1"/>
      <c r="K101" s="1"/>
      <c r="L101" s="1"/>
      <c r="M101" s="1"/>
      <c r="N101" s="1"/>
    </row>
    <row r="102" spans="1:14" x14ac:dyDescent="0.25">
      <c r="A102" s="1"/>
      <c r="B102" s="1"/>
      <c r="C102" s="1"/>
      <c r="D102" s="1"/>
      <c r="E102" s="1"/>
      <c r="F102" s="1"/>
      <c r="G102" s="1"/>
      <c r="H102" s="53"/>
      <c r="I102" s="1"/>
      <c r="J102" s="1"/>
      <c r="K102" s="1"/>
      <c r="L102" s="1"/>
      <c r="M102" s="1"/>
      <c r="N102" s="1"/>
    </row>
    <row r="103" spans="1:14" x14ac:dyDescent="0.25">
      <c r="A103" s="1"/>
      <c r="B103" s="1"/>
      <c r="C103" s="1"/>
      <c r="D103" s="1"/>
      <c r="E103" s="1"/>
      <c r="F103" s="1"/>
      <c r="G103" s="1"/>
      <c r="H103" s="53"/>
      <c r="I103" s="1"/>
      <c r="J103" s="1"/>
      <c r="K103" s="1"/>
      <c r="L103" s="1"/>
      <c r="M103" s="1"/>
      <c r="N103" s="1"/>
    </row>
    <row r="104" spans="1:14" x14ac:dyDescent="0.25">
      <c r="A104" s="1"/>
      <c r="B104" s="1"/>
      <c r="C104" s="1"/>
      <c r="D104" s="1"/>
      <c r="E104" s="1"/>
      <c r="F104" s="1"/>
      <c r="G104" s="1"/>
      <c r="H104" s="53"/>
      <c r="I104" s="1"/>
      <c r="J104" s="1"/>
      <c r="K104" s="1"/>
      <c r="L104" s="1"/>
      <c r="M104" s="1"/>
      <c r="N104" s="1"/>
    </row>
    <row r="105" spans="1:14" x14ac:dyDescent="0.25">
      <c r="A105" s="1"/>
      <c r="B105" s="1"/>
      <c r="C105" s="1"/>
      <c r="D105" s="1"/>
      <c r="E105" s="1"/>
      <c r="F105" s="1"/>
      <c r="G105" s="1"/>
      <c r="H105" s="53"/>
      <c r="I105" s="1"/>
      <c r="J105" s="1"/>
      <c r="K105" s="1"/>
      <c r="L105" s="1"/>
      <c r="M105" s="1"/>
      <c r="N105" s="1"/>
    </row>
    <row r="106" spans="1:14" x14ac:dyDescent="0.25">
      <c r="A106" s="1"/>
      <c r="B106" s="1"/>
      <c r="C106" s="1"/>
      <c r="D106" s="1"/>
      <c r="E106" s="1"/>
      <c r="F106" s="1"/>
      <c r="G106" s="1"/>
      <c r="H106" s="53"/>
      <c r="I106" s="1"/>
      <c r="J106" s="1"/>
      <c r="K106" s="1"/>
      <c r="L106" s="1"/>
      <c r="M106" s="1"/>
      <c r="N106" s="1"/>
    </row>
    <row r="107" spans="1:14" x14ac:dyDescent="0.25">
      <c r="A107" s="1"/>
      <c r="B107" s="1"/>
      <c r="C107" s="1"/>
      <c r="D107" s="1"/>
      <c r="E107" s="1"/>
      <c r="F107" s="1"/>
      <c r="G107" s="1"/>
      <c r="H107" s="53"/>
      <c r="I107" s="1"/>
      <c r="J107" s="1"/>
      <c r="K107" s="1"/>
      <c r="L107" s="1"/>
      <c r="M107" s="1"/>
      <c r="N107" s="1"/>
    </row>
    <row r="108" spans="1:14" x14ac:dyDescent="0.25">
      <c r="A108" s="1"/>
      <c r="B108" s="1"/>
      <c r="C108" s="1"/>
      <c r="D108" s="1"/>
      <c r="E108" s="1"/>
      <c r="F108" s="1"/>
      <c r="G108" s="1"/>
      <c r="H108" s="53"/>
      <c r="I108" s="1"/>
      <c r="J108" s="1"/>
      <c r="K108" s="1"/>
      <c r="L108" s="1"/>
      <c r="M108" s="1"/>
      <c r="N108" s="1"/>
    </row>
    <row r="109" spans="1:14" x14ac:dyDescent="0.25">
      <c r="A109" s="1"/>
      <c r="B109" s="1"/>
      <c r="C109" s="1"/>
      <c r="D109" s="1"/>
      <c r="E109" s="1"/>
      <c r="F109" s="1"/>
      <c r="G109" s="1"/>
      <c r="H109" s="53"/>
      <c r="I109" s="1"/>
      <c r="J109" s="1"/>
      <c r="K109" s="1"/>
      <c r="L109" s="1"/>
      <c r="M109" s="1"/>
      <c r="N109" s="1"/>
    </row>
    <row r="110" spans="1:14" x14ac:dyDescent="0.25">
      <c r="A110" s="1"/>
      <c r="B110" s="1"/>
      <c r="C110" s="1"/>
      <c r="D110" s="1"/>
      <c r="E110" s="1"/>
      <c r="F110" s="1"/>
      <c r="G110" s="1"/>
      <c r="H110" s="53"/>
      <c r="I110" s="1"/>
      <c r="J110" s="1"/>
      <c r="K110" s="1"/>
      <c r="L110" s="1"/>
      <c r="M110" s="1"/>
      <c r="N110" s="1"/>
    </row>
    <row r="111" spans="1:14" x14ac:dyDescent="0.25">
      <c r="A111" s="1"/>
      <c r="B111" s="1"/>
      <c r="C111" s="1"/>
      <c r="D111" s="1"/>
      <c r="E111" s="1"/>
      <c r="F111" s="1"/>
      <c r="G111" s="1"/>
      <c r="H111" s="53"/>
      <c r="I111" s="1"/>
      <c r="J111" s="1"/>
      <c r="K111" s="1"/>
      <c r="L111" s="1"/>
      <c r="M111" s="1"/>
      <c r="N111" s="1"/>
    </row>
    <row r="112" spans="1:14" x14ac:dyDescent="0.25">
      <c r="A112" s="1"/>
      <c r="B112" s="1"/>
      <c r="C112" s="1"/>
      <c r="D112" s="1"/>
      <c r="E112" s="1"/>
      <c r="F112" s="1"/>
      <c r="G112" s="1"/>
      <c r="H112" s="53"/>
      <c r="I112" s="1"/>
      <c r="J112" s="1"/>
      <c r="K112" s="1"/>
      <c r="L112" s="1"/>
      <c r="M112" s="1"/>
      <c r="N112" s="1"/>
    </row>
    <row r="113" spans="1:14" x14ac:dyDescent="0.25">
      <c r="A113" s="1"/>
      <c r="B113" s="1"/>
      <c r="C113" s="1"/>
      <c r="D113" s="1"/>
      <c r="E113" s="1"/>
      <c r="F113" s="1"/>
      <c r="G113" s="1"/>
      <c r="H113" s="53"/>
      <c r="I113" s="1"/>
      <c r="J113" s="1"/>
      <c r="K113" s="1"/>
      <c r="L113" s="1"/>
      <c r="M113" s="1"/>
      <c r="N113" s="1"/>
    </row>
    <row r="114" spans="1:14" x14ac:dyDescent="0.25">
      <c r="A114" s="1"/>
      <c r="B114" s="1"/>
      <c r="C114" s="1"/>
      <c r="D114" s="1"/>
      <c r="E114" s="1"/>
      <c r="F114" s="1"/>
      <c r="G114" s="1"/>
      <c r="H114" s="53"/>
      <c r="I114" s="1"/>
      <c r="J114" s="1"/>
      <c r="K114" s="1"/>
      <c r="L114" s="1"/>
      <c r="M114" s="1"/>
      <c r="N114" s="1"/>
    </row>
    <row r="115" spans="1:14" x14ac:dyDescent="0.25">
      <c r="A115" s="1"/>
      <c r="B115" s="1"/>
      <c r="C115" s="1"/>
      <c r="D115" s="1"/>
      <c r="E115" s="1"/>
      <c r="F115" s="1"/>
      <c r="G115" s="1"/>
      <c r="H115" s="53"/>
      <c r="I115" s="1"/>
      <c r="J115" s="1"/>
      <c r="K115" s="1"/>
      <c r="L115" s="1"/>
      <c r="M115" s="1"/>
      <c r="N115" s="1"/>
    </row>
    <row r="116" spans="1:14" x14ac:dyDescent="0.25">
      <c r="A116" s="1"/>
      <c r="B116" s="1"/>
      <c r="C116" s="1"/>
      <c r="D116" s="1"/>
      <c r="E116" s="1"/>
      <c r="F116" s="1"/>
      <c r="G116" s="1"/>
      <c r="H116" s="53"/>
      <c r="I116" s="1"/>
      <c r="J116" s="1"/>
      <c r="K116" s="1"/>
      <c r="L116" s="1"/>
      <c r="M116" s="1"/>
      <c r="N116" s="1"/>
    </row>
    <row r="117" spans="1:14" x14ac:dyDescent="0.25">
      <c r="A117" s="1"/>
      <c r="B117" s="1"/>
      <c r="C117" s="1"/>
      <c r="D117" s="1"/>
      <c r="E117" s="1"/>
      <c r="F117" s="1"/>
      <c r="G117" s="1"/>
      <c r="H117" s="53"/>
      <c r="I117" s="1"/>
      <c r="J117" s="1"/>
      <c r="K117" s="1"/>
      <c r="L117" s="1"/>
      <c r="M117" s="1"/>
      <c r="N117" s="1"/>
    </row>
    <row r="118" spans="1:14" x14ac:dyDescent="0.25">
      <c r="A118" s="1"/>
      <c r="B118" s="1"/>
      <c r="C118" s="1"/>
      <c r="D118" s="1"/>
      <c r="E118" s="1"/>
      <c r="F118" s="1"/>
      <c r="G118" s="1"/>
      <c r="H118" s="53"/>
      <c r="I118" s="1"/>
      <c r="J118" s="1"/>
      <c r="K118" s="1"/>
      <c r="L118" s="1"/>
      <c r="M118" s="1"/>
      <c r="N118" s="1"/>
    </row>
    <row r="119" spans="1:14" x14ac:dyDescent="0.25">
      <c r="A119" s="1"/>
      <c r="B119" s="1"/>
      <c r="C119" s="1"/>
      <c r="D119" s="1"/>
      <c r="E119" s="1"/>
      <c r="F119" s="1"/>
      <c r="G119" s="1"/>
      <c r="H119" s="53"/>
      <c r="I119" s="1"/>
      <c r="J119" s="1"/>
      <c r="K119" s="1"/>
      <c r="L119" s="1"/>
      <c r="M119" s="1"/>
      <c r="N119" s="1"/>
    </row>
    <row r="120" spans="1:14" x14ac:dyDescent="0.25">
      <c r="A120" s="1"/>
      <c r="B120" s="1"/>
      <c r="C120" s="1"/>
      <c r="D120" s="1"/>
      <c r="E120" s="1"/>
      <c r="F120" s="1"/>
      <c r="G120" s="1"/>
      <c r="H120" s="53"/>
      <c r="I120" s="1"/>
      <c r="J120" s="1"/>
      <c r="K120" s="1"/>
      <c r="L120" s="1"/>
      <c r="M120" s="1"/>
      <c r="N120" s="1"/>
    </row>
    <row r="121" spans="1:14" x14ac:dyDescent="0.25">
      <c r="A121" s="1"/>
      <c r="B121" s="1"/>
      <c r="C121" s="1"/>
      <c r="D121" s="1"/>
      <c r="E121" s="1"/>
      <c r="F121" s="1"/>
      <c r="G121" s="1"/>
      <c r="H121" s="53"/>
      <c r="I121" s="1"/>
      <c r="J121" s="1"/>
      <c r="K121" s="1"/>
      <c r="L121" s="1"/>
      <c r="M121" s="1"/>
      <c r="N121" s="1"/>
    </row>
    <row r="122" spans="1:14" x14ac:dyDescent="0.25">
      <c r="A122" s="1"/>
      <c r="B122" s="1"/>
      <c r="C122" s="1"/>
      <c r="D122" s="1"/>
      <c r="E122" s="1"/>
      <c r="F122" s="1"/>
      <c r="G122" s="1"/>
      <c r="H122" s="53"/>
      <c r="I122" s="1"/>
      <c r="J122" s="1"/>
      <c r="K122" s="1"/>
      <c r="L122" s="1"/>
      <c r="M122" s="1"/>
      <c r="N122" s="1"/>
    </row>
    <row r="123" spans="1:14" x14ac:dyDescent="0.25">
      <c r="A123" s="1"/>
      <c r="B123" s="1"/>
      <c r="C123" s="1"/>
      <c r="D123" s="1"/>
      <c r="E123" s="1"/>
      <c r="F123" s="1"/>
      <c r="G123" s="1"/>
      <c r="H123" s="53"/>
      <c r="I123" s="1"/>
      <c r="J123" s="1"/>
      <c r="K123" s="1"/>
      <c r="L123" s="1"/>
      <c r="M123" s="1"/>
      <c r="N123" s="1"/>
    </row>
    <row r="124" spans="1:14" x14ac:dyDescent="0.25">
      <c r="A124" s="1"/>
      <c r="B124" s="1"/>
      <c r="C124" s="1"/>
      <c r="D124" s="1"/>
      <c r="E124" s="1"/>
      <c r="F124" s="1"/>
      <c r="G124" s="1"/>
      <c r="H124" s="53"/>
      <c r="I124" s="1"/>
      <c r="J124" s="1"/>
      <c r="K124" s="1"/>
      <c r="L124" s="1"/>
      <c r="M124" s="1"/>
      <c r="N124" s="1"/>
    </row>
    <row r="125" spans="1:14" x14ac:dyDescent="0.25">
      <c r="A125" s="1"/>
      <c r="B125" s="1"/>
      <c r="C125" s="1"/>
      <c r="D125" s="1"/>
      <c r="E125" s="1"/>
      <c r="F125" s="1"/>
      <c r="G125" s="1"/>
      <c r="H125" s="53"/>
      <c r="I125" s="1"/>
      <c r="J125" s="1"/>
      <c r="K125" s="1"/>
      <c r="L125" s="1"/>
      <c r="M125" s="1"/>
      <c r="N125" s="1"/>
    </row>
    <row r="126" spans="1:14" x14ac:dyDescent="0.25">
      <c r="A126" s="1"/>
      <c r="B126" s="1"/>
      <c r="C126" s="1"/>
      <c r="D126" s="1"/>
      <c r="E126" s="1"/>
      <c r="F126" s="1"/>
      <c r="G126" s="1"/>
      <c r="H126" s="53"/>
      <c r="I126" s="1"/>
      <c r="J126" s="1"/>
      <c r="K126" s="1"/>
      <c r="L126" s="1"/>
      <c r="M126" s="1"/>
      <c r="N126" s="1"/>
    </row>
    <row r="127" spans="1:14" x14ac:dyDescent="0.25">
      <c r="A127" s="1"/>
      <c r="B127" s="1"/>
      <c r="C127" s="1"/>
      <c r="D127" s="1"/>
      <c r="E127" s="1"/>
      <c r="F127" s="1"/>
      <c r="G127" s="1"/>
      <c r="H127" s="53"/>
      <c r="I127" s="1"/>
      <c r="J127" s="1"/>
      <c r="K127" s="1"/>
      <c r="L127" s="1"/>
      <c r="M127" s="1"/>
      <c r="N127" s="1"/>
    </row>
    <row r="128" spans="1:14" x14ac:dyDescent="0.25">
      <c r="A128" s="1"/>
      <c r="B128" s="1"/>
      <c r="C128" s="1"/>
      <c r="D128" s="1"/>
      <c r="E128" s="1"/>
      <c r="F128" s="1"/>
      <c r="G128" s="1"/>
      <c r="H128" s="53"/>
      <c r="I128" s="1"/>
      <c r="J128" s="1"/>
      <c r="K128" s="1"/>
      <c r="L128" s="1"/>
      <c r="M128" s="1"/>
      <c r="N128" s="1"/>
    </row>
    <row r="129" spans="1:14" x14ac:dyDescent="0.25">
      <c r="A129" s="1"/>
      <c r="B129" s="1"/>
      <c r="C129" s="1"/>
      <c r="D129" s="1"/>
      <c r="E129" s="1"/>
      <c r="F129" s="1"/>
      <c r="G129" s="1"/>
      <c r="H129" s="53"/>
      <c r="I129" s="1"/>
      <c r="J129" s="1"/>
      <c r="K129" s="1"/>
      <c r="L129" s="1"/>
      <c r="M129" s="1"/>
      <c r="N129" s="1"/>
    </row>
    <row r="130" spans="1:14" x14ac:dyDescent="0.25">
      <c r="A130" s="1"/>
      <c r="B130" s="1"/>
      <c r="C130" s="1"/>
      <c r="D130" s="1"/>
      <c r="E130" s="1"/>
      <c r="F130" s="1"/>
      <c r="G130" s="1"/>
      <c r="H130" s="53"/>
      <c r="I130" s="1"/>
      <c r="J130" s="1"/>
      <c r="K130" s="1"/>
      <c r="L130" s="1"/>
      <c r="M130" s="1"/>
      <c r="N130" s="1"/>
    </row>
    <row r="131" spans="1:14" x14ac:dyDescent="0.25">
      <c r="A131" s="1"/>
      <c r="B131" s="1"/>
      <c r="C131" s="1"/>
      <c r="D131" s="1"/>
      <c r="E131" s="1"/>
      <c r="F131" s="1"/>
      <c r="G131" s="1"/>
      <c r="H131" s="53"/>
      <c r="I131" s="1"/>
      <c r="J131" s="1"/>
      <c r="K131" s="1"/>
      <c r="L131" s="1"/>
      <c r="M131" s="1"/>
      <c r="N131" s="1"/>
    </row>
    <row r="132" spans="1:14" x14ac:dyDescent="0.25">
      <c r="A132" s="1"/>
      <c r="B132" s="1"/>
      <c r="C132" s="1"/>
      <c r="D132" s="1"/>
      <c r="E132" s="1"/>
      <c r="F132" s="1"/>
      <c r="G132" s="1"/>
      <c r="H132" s="53"/>
      <c r="I132" s="1"/>
      <c r="J132" s="1"/>
      <c r="K132" s="1"/>
      <c r="L132" s="1"/>
      <c r="M132" s="1"/>
      <c r="N132" s="1"/>
    </row>
    <row r="133" spans="1:14" x14ac:dyDescent="0.25">
      <c r="A133" s="1"/>
      <c r="B133" s="1"/>
      <c r="C133" s="1"/>
      <c r="D133" s="1"/>
      <c r="E133" s="1"/>
      <c r="F133" s="1"/>
      <c r="G133" s="1"/>
      <c r="H133" s="53"/>
      <c r="I133" s="1"/>
      <c r="J133" s="1"/>
      <c r="K133" s="1"/>
      <c r="L133" s="1"/>
      <c r="M133" s="1"/>
      <c r="N133" s="1"/>
    </row>
    <row r="134" spans="1:14" x14ac:dyDescent="0.25">
      <c r="A134" s="1"/>
      <c r="B134" s="1"/>
      <c r="C134" s="1"/>
      <c r="D134" s="1"/>
      <c r="E134" s="1"/>
      <c r="F134" s="1"/>
      <c r="G134" s="1"/>
      <c r="H134" s="53"/>
      <c r="I134" s="1"/>
      <c r="J134" s="1"/>
      <c r="K134" s="1"/>
      <c r="L134" s="1"/>
      <c r="M134" s="1"/>
      <c r="N134" s="1"/>
    </row>
    <row r="135" spans="1:14" x14ac:dyDescent="0.25">
      <c r="A135" s="1"/>
      <c r="B135" s="1"/>
      <c r="C135" s="1"/>
      <c r="D135" s="1"/>
      <c r="E135" s="1"/>
      <c r="F135" s="1"/>
      <c r="G135" s="1"/>
      <c r="H135" s="53"/>
      <c r="I135" s="1"/>
      <c r="J135" s="1"/>
      <c r="K135" s="1"/>
      <c r="L135" s="1"/>
      <c r="M135" s="1"/>
      <c r="N135" s="1"/>
    </row>
    <row r="136" spans="1:14" x14ac:dyDescent="0.25">
      <c r="A136" s="1"/>
      <c r="B136" s="1"/>
      <c r="C136" s="1"/>
      <c r="D136" s="1"/>
      <c r="E136" s="1"/>
      <c r="F136" s="1"/>
      <c r="G136" s="1"/>
      <c r="H136" s="53"/>
      <c r="I136" s="1"/>
      <c r="J136" s="1"/>
      <c r="K136" s="1"/>
      <c r="L136" s="1"/>
      <c r="M136" s="1"/>
      <c r="N136" s="1"/>
    </row>
    <row r="137" spans="1:14" x14ac:dyDescent="0.25">
      <c r="A137" s="1"/>
      <c r="B137" s="1"/>
      <c r="C137" s="1"/>
      <c r="D137" s="1"/>
      <c r="E137" s="1"/>
      <c r="F137" s="1"/>
      <c r="G137" s="1"/>
      <c r="H137" s="53"/>
      <c r="I137" s="1"/>
      <c r="J137" s="1"/>
      <c r="K137" s="1"/>
      <c r="L137" s="1"/>
      <c r="M137" s="1"/>
      <c r="N137" s="1"/>
    </row>
    <row r="138" spans="1:14" x14ac:dyDescent="0.25">
      <c r="A138" s="1"/>
      <c r="B138" s="1"/>
      <c r="C138" s="1"/>
      <c r="D138" s="1"/>
      <c r="E138" s="1"/>
      <c r="F138" s="1"/>
      <c r="G138" s="1"/>
      <c r="H138" s="53"/>
      <c r="I138" s="1"/>
      <c r="J138" s="1"/>
      <c r="K138" s="1"/>
      <c r="L138" s="1"/>
      <c r="M138" s="1"/>
      <c r="N138" s="1"/>
    </row>
    <row r="139" spans="1:14" x14ac:dyDescent="0.25">
      <c r="A139" s="1"/>
      <c r="B139" s="1"/>
      <c r="C139" s="1"/>
      <c r="D139" s="1"/>
      <c r="E139" s="1"/>
      <c r="F139" s="1"/>
      <c r="G139" s="1"/>
      <c r="H139" s="53"/>
      <c r="I139" s="1"/>
      <c r="J139" s="1"/>
      <c r="K139" s="1"/>
      <c r="L139" s="1"/>
      <c r="M139" s="1"/>
      <c r="N139" s="1"/>
    </row>
    <row r="140" spans="1:14" x14ac:dyDescent="0.25">
      <c r="A140" s="1"/>
      <c r="B140" s="1"/>
      <c r="C140" s="1"/>
      <c r="D140" s="1"/>
      <c r="E140" s="1"/>
      <c r="F140" s="1"/>
      <c r="G140" s="1"/>
      <c r="H140" s="53"/>
      <c r="I140" s="1"/>
      <c r="J140" s="1"/>
      <c r="K140" s="1"/>
      <c r="L140" s="1"/>
      <c r="M140" s="1"/>
      <c r="N140" s="1"/>
    </row>
    <row r="141" spans="1:14" x14ac:dyDescent="0.25">
      <c r="A141" s="1"/>
      <c r="B141" s="1"/>
      <c r="C141" s="1"/>
      <c r="D141" s="1"/>
      <c r="E141" s="1"/>
      <c r="F141" s="1"/>
      <c r="G141" s="1"/>
      <c r="H141" s="53"/>
      <c r="I141" s="1"/>
      <c r="J141" s="1"/>
      <c r="K141" s="1"/>
      <c r="L141" s="1"/>
      <c r="M141" s="1"/>
      <c r="N141" s="1"/>
    </row>
    <row r="142" spans="1:14" x14ac:dyDescent="0.25">
      <c r="A142" s="1"/>
      <c r="B142" s="1"/>
      <c r="C142" s="1"/>
      <c r="D142" s="1"/>
      <c r="E142" s="1"/>
      <c r="F142" s="1"/>
      <c r="G142" s="1"/>
      <c r="H142" s="53"/>
      <c r="I142" s="1"/>
      <c r="J142" s="1"/>
      <c r="K142" s="1"/>
      <c r="L142" s="1"/>
      <c r="M142" s="1"/>
      <c r="N142" s="1"/>
    </row>
    <row r="143" spans="1:14" x14ac:dyDescent="0.25">
      <c r="A143" s="1"/>
      <c r="B143" s="1"/>
      <c r="C143" s="1"/>
      <c r="D143" s="1"/>
      <c r="E143" s="1"/>
      <c r="F143" s="1"/>
      <c r="G143" s="1"/>
      <c r="H143" s="53"/>
      <c r="I143" s="1"/>
      <c r="J143" s="1"/>
      <c r="K143" s="1"/>
      <c r="L143" s="1"/>
      <c r="M143" s="1"/>
      <c r="N143" s="1"/>
    </row>
    <row r="144" spans="1:14" x14ac:dyDescent="0.25">
      <c r="A144" s="1"/>
      <c r="B144" s="1"/>
      <c r="C144" s="1"/>
      <c r="D144" s="1"/>
      <c r="E144" s="1"/>
      <c r="F144" s="1"/>
      <c r="G144" s="1"/>
      <c r="H144" s="53"/>
      <c r="I144" s="1"/>
      <c r="J144" s="1"/>
      <c r="K144" s="1"/>
      <c r="L144" s="1"/>
      <c r="M144" s="1"/>
      <c r="N144" s="1"/>
    </row>
  </sheetData>
  <mergeCells count="8">
    <mergeCell ref="A2:H2"/>
    <mergeCell ref="A4:A5"/>
    <mergeCell ref="B4:B5"/>
    <mergeCell ref="C4:C5"/>
    <mergeCell ref="D4:D5"/>
    <mergeCell ref="E4:F4"/>
    <mergeCell ref="H4:H5"/>
    <mergeCell ref="G4:G5"/>
  </mergeCells>
  <pageMargins left="0.31496062992125984" right="0.15748031496062992" top="0.43307086614173229" bottom="0.74803149606299213" header="0.31496062992125984" footer="0.31496062992125984"/>
  <pageSetup paperSize="9" scale="7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Программы</vt:lpstr>
      <vt:lpstr>Программы!Заголовки_для_печати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Захаревич Елена</cp:lastModifiedBy>
  <cp:lastPrinted>2021-03-26T06:39:00Z</cp:lastPrinted>
  <dcterms:created xsi:type="dcterms:W3CDTF">2017-03-01T06:35:26Z</dcterms:created>
  <dcterms:modified xsi:type="dcterms:W3CDTF">2024-03-22T06:45:31Z</dcterms:modified>
</cp:coreProperties>
</file>